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240" windowHeight="12375" tabRatio="913" firstSheet="10" activeTab="27"/>
  </bookViews>
  <sheets>
    <sheet name="附表1-1" sheetId="1" r:id="rId1"/>
    <sheet name="附表1-2" sheetId="2" r:id="rId2"/>
    <sheet name="附表1-3" sheetId="3" r:id="rId3"/>
    <sheet name="附表1-4" sheetId="4" r:id="rId4"/>
    <sheet name="附表1-5" sheetId="5" r:id="rId5"/>
    <sheet name="附表1-6" sheetId="27" r:id="rId6"/>
    <sheet name="附表1-7" sheetId="6" r:id="rId7"/>
    <sheet name="附表1-8" sheetId="7" r:id="rId8"/>
    <sheet name="附表1-9" sheetId="8" r:id="rId9"/>
    <sheet name="附表1-10" sheetId="9" r:id="rId10"/>
    <sheet name="附表1-11" sheetId="10" r:id="rId11"/>
    <sheet name="附表1-12" sheetId="11" r:id="rId12"/>
    <sheet name="附表1-13" sheetId="12" r:id="rId13"/>
    <sheet name="附表1-14" sheetId="13" r:id="rId14"/>
    <sheet name="附表1-15" sheetId="14" r:id="rId15"/>
    <sheet name="附表1-16" sheetId="15" r:id="rId16"/>
    <sheet name="附表1-17" sheetId="16" r:id="rId17"/>
    <sheet name="附表1-18" sheetId="17" r:id="rId18"/>
    <sheet name="附表1-19" sheetId="18" r:id="rId19"/>
    <sheet name="附表1-20" sheetId="19" r:id="rId20"/>
    <sheet name="附表1-21" sheetId="20" r:id="rId21"/>
    <sheet name="附表1-22" sheetId="21" r:id="rId22"/>
    <sheet name="附表1-23" sheetId="22" r:id="rId23"/>
    <sheet name="附表1-24" sheetId="23" r:id="rId24"/>
    <sheet name="附表1-25" sheetId="24" r:id="rId25"/>
    <sheet name="附表1-26" sheetId="25" r:id="rId26"/>
    <sheet name="附表1-27" sheetId="26" r:id="rId27"/>
    <sheet name="附表1-28" sheetId="28" r:id="rId2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9">#REF!</definedName>
    <definedName name="_a99999" localSheetId="12">#REF!</definedName>
    <definedName name="_a99999" localSheetId="14">#REF!</definedName>
    <definedName name="_a99999" localSheetId="17">#REF!</definedName>
    <definedName name="_a99999" localSheetId="18">#REF!</definedName>
    <definedName name="_a99999" localSheetId="4">#REF!</definedName>
    <definedName name="_a99999" localSheetId="6">#REF!</definedName>
    <definedName name="_a99999" localSheetId="7">#REF!</definedName>
    <definedName name="_a99999">#REF!</definedName>
    <definedName name="_a999991" localSheetId="18">#REF!</definedName>
    <definedName name="_a999991" localSheetId="4">#REF!</definedName>
    <definedName name="_a999991" localSheetId="6">#REF!</definedName>
    <definedName name="_a999991">#REF!</definedName>
    <definedName name="_a999991145">#REF!</definedName>
    <definedName name="_a99999222" localSheetId="6">#REF!</definedName>
    <definedName name="_a99999222">#REF!</definedName>
    <definedName name="_a99999234234">#REF!</definedName>
    <definedName name="_a999995" localSheetId="4">#REF!</definedName>
    <definedName name="_a999995" localSheetId="6">#REF!</definedName>
    <definedName name="_a999995">#REF!</definedName>
    <definedName name="_a999996" localSheetId="4">#REF!</definedName>
    <definedName name="_a999996" localSheetId="6">#REF!</definedName>
    <definedName name="_a999996">#REF!</definedName>
    <definedName name="_a999999999">#REF!</definedName>
    <definedName name="_xlnm._FilterDatabase" localSheetId="9" hidden="1">'附表1-10'!$A$4:$V$13</definedName>
    <definedName name="_xlnm._FilterDatabase" localSheetId="14" hidden="1">'附表1-15'!$A$4:$AA$7</definedName>
    <definedName name="_xlnm._FilterDatabase" localSheetId="18" hidden="1">'附表1-19'!$A$4:$AA$7</definedName>
    <definedName name="_xlnm._FilterDatabase" localSheetId="2" hidden="1">'附表1-3'!$A$4:$C$404</definedName>
    <definedName name="_xlnm._FilterDatabase" localSheetId="4" hidden="1">'附表1-5'!$A$4:$AB$6</definedName>
    <definedName name="_xlnm._FilterDatabase" localSheetId="6" hidden="1">'附表1-7'!$B$1:$C$21</definedName>
    <definedName name="_Order1" hidden="1">255</definedName>
    <definedName name="_Order2" hidden="1">255</definedName>
    <definedName name="_xlnm.Database" localSheetId="9" hidden="1">#REF!</definedName>
    <definedName name="_xlnm.Database" localSheetId="12" hidden="1">#REF!</definedName>
    <definedName name="_xlnm.Database" localSheetId="14" hidden="1">#REF!</definedName>
    <definedName name="_xlnm.Database" localSheetId="17" hidden="1">#REF!</definedName>
    <definedName name="_xlnm.Database" localSheetId="18" hidden="1">#REF!</definedName>
    <definedName name="_xlnm.Database" localSheetId="4" hidden="1">#REF!</definedName>
    <definedName name="_xlnm.Database" localSheetId="6" hidden="1">#REF!</definedName>
    <definedName name="_xlnm.Database" localSheetId="7" hidden="1">#REF!</definedName>
    <definedName name="_xlnm.Database" hidden="1">#REF!</definedName>
    <definedName name="_xlnm.Print_Area" localSheetId="0">'附表1-1'!$A$1:$B$1</definedName>
    <definedName name="_xlnm.Print_Area" localSheetId="9">'附表1-10'!$A:$B</definedName>
    <definedName name="_xlnm.Print_Area" localSheetId="14">'附表1-15'!$A:$C</definedName>
    <definedName name="_xlnm.Print_Area" localSheetId="18">'附表1-19'!$A:$C</definedName>
    <definedName name="_xlnm.Print_Area" localSheetId="2">'附表1-3'!$A:$C</definedName>
    <definedName name="_xlnm.Print_Area" localSheetId="4">'附表1-5'!$A:$D</definedName>
    <definedName name="_xlnm.Print_Area" localSheetId="6">'附表1-7'!$B$1:$C$20</definedName>
    <definedName name="_xlnm.Print_Titles" localSheetId="9">'附表1-10'!#REF!</definedName>
    <definedName name="_xlnm.Print_Titles" localSheetId="12">'附表1-13'!$4:4</definedName>
    <definedName name="_xlnm.Print_Titles" localSheetId="14">'附表1-15'!$4:4</definedName>
    <definedName name="_xlnm.Print_Titles" localSheetId="17">'附表1-18'!$4:$4</definedName>
    <definedName name="_xlnm.Print_Titles" localSheetId="18">'附表1-19'!$4:4</definedName>
    <definedName name="_xlnm.Print_Titles" localSheetId="2">'附表1-3'!$4:4</definedName>
    <definedName name="_xlnm.Print_Titles" localSheetId="3">'附表1-4'!$4:4</definedName>
    <definedName name="_xlnm.Print_Titles" localSheetId="4">'附表1-5'!$4:4</definedName>
    <definedName name="_xlnm.Print_Titles" localSheetId="7">'附表1-8'!$4:4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6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9">#REF!</definedName>
    <definedName name="地区名称" localSheetId="12">#REF!</definedName>
    <definedName name="地区名称" localSheetId="14">#REF!</definedName>
    <definedName name="地区名称" localSheetId="17">#REF!</definedName>
    <definedName name="地区名称" localSheetId="18">#REF!</definedName>
    <definedName name="地区名称" localSheetId="4">#REF!</definedName>
    <definedName name="地区名称" localSheetId="6">#REF!</definedName>
    <definedName name="地区名称" localSheetId="7">#REF!</definedName>
    <definedName name="地区名称">#REF!</definedName>
    <definedName name="地区名称1" localSheetId="14">#REF!</definedName>
    <definedName name="地区名称1" localSheetId="17">#REF!</definedName>
    <definedName name="地区名称1" localSheetId="18">#REF!</definedName>
    <definedName name="地区名称1" localSheetId="4">#REF!</definedName>
    <definedName name="地区名称1" localSheetId="6">#REF!</definedName>
    <definedName name="地区名称1">#REF!</definedName>
    <definedName name="地区名称10" localSheetId="4">#REF!</definedName>
    <definedName name="地区名称10" localSheetId="6">#REF!</definedName>
    <definedName name="地区名称10">#REF!</definedName>
    <definedName name="地区名称2" localSheetId="17">#REF!</definedName>
    <definedName name="地区名称2" localSheetId="18">#REF!</definedName>
    <definedName name="地区名称2" localSheetId="4">#REF!</definedName>
    <definedName name="地区名称2" localSheetId="6">#REF!</definedName>
    <definedName name="地区名称2">#REF!</definedName>
    <definedName name="地区名称3" localSheetId="18">#REF!</definedName>
    <definedName name="地区名称3" localSheetId="4">#REF!</definedName>
    <definedName name="地区名称3" localSheetId="6">#REF!</definedName>
    <definedName name="地区名称3">#REF!</definedName>
    <definedName name="地区名称32">#REF!</definedName>
    <definedName name="地区名称432">#REF!</definedName>
    <definedName name="地区名称444" localSheetId="6">#REF!</definedName>
    <definedName name="地区名称444">#REF!</definedName>
    <definedName name="地区名称45234">#REF!</definedName>
    <definedName name="地区名称5" localSheetId="4">#REF!</definedName>
    <definedName name="地区名称5" localSheetId="6">#REF!</definedName>
    <definedName name="地区名称5">#REF!</definedName>
    <definedName name="地区名称55" localSheetId="6">#REF!</definedName>
    <definedName name="地区名称55">#REF!</definedName>
    <definedName name="地区名称6" localSheetId="4">#REF!</definedName>
    <definedName name="地区名称6" localSheetId="6">#REF!</definedName>
    <definedName name="地区名称6">#REF!</definedName>
    <definedName name="地区名称7" localSheetId="4">#REF!</definedName>
    <definedName name="地区名称7" localSheetId="6">#REF!</definedName>
    <definedName name="地区名称7">#REF!</definedName>
    <definedName name="地区名称874">#REF!</definedName>
    <definedName name="地区名称9" localSheetId="4">#REF!</definedName>
    <definedName name="地区名称9" localSheetId="6">#REF!</definedName>
    <definedName name="地区名称9">#REF!</definedName>
    <definedName name="地区明确222" localSheetId="6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6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6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8"/>
  <c r="B6"/>
  <c r="B7" i="19" l="1"/>
  <c r="Y37" i="18"/>
  <c r="X37"/>
  <c r="Y36"/>
  <c r="X36"/>
  <c r="Y35"/>
  <c r="X35"/>
  <c r="X34"/>
  <c r="W34"/>
  <c r="O34"/>
  <c r="N34"/>
  <c r="M34"/>
  <c r="I34"/>
  <c r="H34"/>
  <c r="G34"/>
  <c r="Y29"/>
  <c r="X29"/>
  <c r="Q29"/>
  <c r="P29"/>
  <c r="K29"/>
  <c r="J29"/>
  <c r="Y26"/>
  <c r="X26"/>
  <c r="Q26"/>
  <c r="P26"/>
  <c r="K26"/>
  <c r="J26"/>
  <c r="Y13"/>
  <c r="X13"/>
  <c r="Q13"/>
  <c r="P13"/>
  <c r="K13"/>
  <c r="J13"/>
  <c r="Y12"/>
  <c r="X12"/>
  <c r="Q12"/>
  <c r="P12"/>
  <c r="K12"/>
  <c r="J12"/>
  <c r="Y11"/>
  <c r="X11"/>
  <c r="Q11"/>
  <c r="P11"/>
  <c r="K11"/>
  <c r="J11"/>
  <c r="Y10"/>
  <c r="X10"/>
  <c r="Q10"/>
  <c r="P10"/>
  <c r="K10"/>
  <c r="J10"/>
  <c r="Y7"/>
  <c r="X7"/>
  <c r="Q7"/>
  <c r="P7"/>
  <c r="K7"/>
  <c r="J7"/>
  <c r="Y6"/>
  <c r="X6"/>
  <c r="Q6"/>
  <c r="P6"/>
  <c r="K6"/>
  <c r="J6"/>
  <c r="Y5"/>
  <c r="X5"/>
  <c r="Q5"/>
  <c r="P5"/>
  <c r="K5"/>
  <c r="J5"/>
  <c r="F5"/>
  <c r="X15" i="15"/>
  <c r="W15"/>
  <c r="X14"/>
  <c r="W14"/>
  <c r="X13"/>
  <c r="W13"/>
  <c r="W12"/>
  <c r="V12"/>
  <c r="N12"/>
  <c r="M12"/>
  <c r="L12"/>
  <c r="H12"/>
  <c r="G12"/>
  <c r="F12"/>
  <c r="X5"/>
  <c r="W5"/>
  <c r="P5"/>
  <c r="O5"/>
  <c r="J5"/>
  <c r="I5"/>
  <c r="E5"/>
  <c r="Y13" i="14"/>
  <c r="X13"/>
  <c r="Y12"/>
  <c r="X12"/>
  <c r="Y11"/>
  <c r="X11"/>
  <c r="X10"/>
  <c r="W10"/>
  <c r="O10"/>
  <c r="N10"/>
  <c r="M10"/>
  <c r="I10"/>
  <c r="H10"/>
  <c r="G10"/>
  <c r="Y9"/>
  <c r="X9"/>
  <c r="Q9"/>
  <c r="P9"/>
  <c r="K9"/>
  <c r="J9"/>
  <c r="Y8"/>
  <c r="X8"/>
  <c r="Q8"/>
  <c r="P8"/>
  <c r="K8"/>
  <c r="J8"/>
  <c r="Y7"/>
  <c r="X7"/>
  <c r="Q7"/>
  <c r="P7"/>
  <c r="K7"/>
  <c r="J7"/>
  <c r="Y6"/>
  <c r="X6"/>
  <c r="Q6"/>
  <c r="P6"/>
  <c r="K6"/>
  <c r="J6"/>
  <c r="Y5"/>
  <c r="X5"/>
  <c r="Q5"/>
  <c r="P5"/>
  <c r="K5"/>
  <c r="J5"/>
  <c r="F5"/>
  <c r="X12" i="13"/>
  <c r="W12"/>
  <c r="X11"/>
  <c r="W11"/>
  <c r="X10"/>
  <c r="W10"/>
  <c r="W9"/>
  <c r="V9"/>
  <c r="N9"/>
  <c r="M9"/>
  <c r="L9"/>
  <c r="H9"/>
  <c r="G9"/>
  <c r="F9"/>
  <c r="X8"/>
  <c r="W8"/>
  <c r="P8"/>
  <c r="O8"/>
  <c r="J8"/>
  <c r="I8"/>
  <c r="X7"/>
  <c r="W7"/>
  <c r="P7"/>
  <c r="O7"/>
  <c r="J7"/>
  <c r="I7"/>
  <c r="E7"/>
  <c r="X6"/>
  <c r="W6"/>
  <c r="P6"/>
  <c r="O6"/>
  <c r="J6"/>
  <c r="I6"/>
  <c r="X5"/>
  <c r="W5"/>
  <c r="P5"/>
  <c r="O5"/>
  <c r="J5"/>
  <c r="I5"/>
  <c r="E5"/>
  <c r="X9" i="10"/>
  <c r="W9"/>
  <c r="X8"/>
  <c r="W8"/>
  <c r="W7"/>
  <c r="V7"/>
  <c r="N7"/>
  <c r="M7"/>
  <c r="L7"/>
  <c r="H7"/>
  <c r="G7"/>
  <c r="F7"/>
  <c r="X5"/>
  <c r="W5"/>
  <c r="P5"/>
  <c r="O5"/>
  <c r="J5"/>
  <c r="I5"/>
  <c r="E5"/>
  <c r="B37" i="9"/>
  <c r="B27" i="8"/>
  <c r="B22"/>
  <c r="B45" i="7"/>
  <c r="B37"/>
  <c r="B36"/>
  <c r="B34"/>
  <c r="Z10" i="5"/>
  <c r="Y10"/>
  <c r="Z9"/>
  <c r="Y9"/>
  <c r="Z8"/>
  <c r="Y8"/>
  <c r="Y7"/>
  <c r="X7"/>
  <c r="P7"/>
  <c r="O7"/>
  <c r="N7"/>
  <c r="J7"/>
  <c r="I7"/>
  <c r="H7"/>
  <c r="Z5"/>
  <c r="Y5"/>
  <c r="R5"/>
  <c r="Q5"/>
  <c r="L5"/>
  <c r="K5"/>
  <c r="G5"/>
  <c r="C24" i="4"/>
  <c r="C21"/>
  <c r="C18"/>
  <c r="C10"/>
  <c r="C5"/>
  <c r="B28" i="2"/>
  <c r="B34" i="1"/>
  <c r="B21"/>
  <c r="B5"/>
  <c r="B32" s="1"/>
  <c r="B46" s="1"/>
</calcChain>
</file>

<file path=xl/sharedStrings.xml><?xml version="1.0" encoding="utf-8"?>
<sst xmlns="http://schemas.openxmlformats.org/spreadsheetml/2006/main" count="1218" uniqueCount="846">
  <si>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</si>
  <si>
    <t>一般公共预算收入表</t>
  </si>
  <si>
    <t>单位：万元</t>
  </si>
  <si>
    <t>收入项目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</si>
  <si>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</si>
  <si>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</si>
  <si>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</si>
  <si>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</si>
  <si>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</si>
  <si>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</si>
  <si>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</si>
  <si>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</si>
  <si>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</si>
  <si>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</si>
  <si>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</si>
  <si>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</si>
  <si>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</si>
  <si>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</si>
  <si>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</si>
  <si>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</si>
  <si>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</si>
  <si>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</si>
  <si>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</si>
  <si>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</si>
  <si>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</si>
  <si>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</si>
  <si>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</si>
  <si>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</si>
  <si>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</si>
  <si>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</si>
  <si>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本级收入合计</t>
  </si>
  <si>
    <t>地方政府债务收入</t>
  </si>
  <si>
    <t>转移性收入</t>
  </si>
  <si>
    <t xml:space="preserve">    返还性收入</t>
  </si>
  <si>
    <t xml:space="preserve">    一般性转移支付收入</t>
  </si>
  <si>
    <t xml:space="preserve">    专项转移支付收入</t>
  </si>
  <si>
    <t xml:space="preserve">    省补助计划单列市收入</t>
  </si>
  <si>
    <t xml:space="preserve">    上解收入</t>
  </si>
  <si>
    <t xml:space="preserve">    上年结余收入</t>
  </si>
  <si>
    <t xml:space="preserve">    上年结转收入</t>
  </si>
  <si>
    <t xml:space="preserve">    调入资金</t>
  </si>
  <si>
    <t xml:space="preserve">    债务转贷收入</t>
  </si>
  <si>
    <t xml:space="preserve">    动用预算稳定调节基金</t>
  </si>
  <si>
    <t xml:space="preserve">    区域间转移性收入</t>
  </si>
  <si>
    <t>收   入   总   计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</si>
  <si>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</si>
  <si>
    <t>一般公共预算支出表</t>
  </si>
  <si>
    <r>
      <rPr>
        <sz val="11"/>
        <rFont val="方正仿宋_GBK"/>
        <charset val="134"/>
      </rPr>
      <t>单位：万元</t>
    </r>
  </si>
  <si>
    <t>项目</t>
  </si>
  <si>
    <r>
      <rPr>
        <b/>
        <sz val="11"/>
        <rFont val="方正书宋_GBK"/>
        <charset val="134"/>
      </rPr>
      <t>预算数</t>
    </r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</si>
  <si>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</si>
  <si>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</si>
  <si>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</si>
  <si>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</si>
  <si>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</si>
  <si>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</si>
  <si>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</si>
  <si>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</si>
  <si>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</si>
  <si>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</si>
  <si>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</si>
  <si>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</si>
  <si>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</si>
  <si>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</si>
  <si>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十五、自然资源海洋气象等支出</t>
  </si>
  <si>
    <t>十六、住房保障支出</t>
  </si>
  <si>
    <t>十七、粮油物资储备支出</t>
  </si>
  <si>
    <t>十八、灾害防治及应急管理支出</t>
  </si>
  <si>
    <t>十九、预备费</t>
  </si>
  <si>
    <t>二十、转移性支出</t>
  </si>
  <si>
    <t>二十一、债务还本支出</t>
  </si>
  <si>
    <t>二十二、债务付息支出</t>
  </si>
  <si>
    <t>二十三、债务发行费用支出</t>
  </si>
  <si>
    <t>合计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</si>
  <si>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</si>
  <si>
    <t>一般公共预算本级支出表</t>
  </si>
  <si>
    <r>
      <rPr>
        <b/>
        <sz val="11"/>
        <rFont val="方正书宋_GBK"/>
        <charset val="134"/>
      </rPr>
      <t>科目编码</t>
    </r>
  </si>
  <si>
    <r>
      <rPr>
        <b/>
        <sz val="11"/>
        <rFont val="方正书宋_GBK"/>
        <charset val="134"/>
      </rPr>
      <t>科目名称</t>
    </r>
  </si>
  <si>
    <t>一般公共服务支出</t>
  </si>
  <si>
    <t>人大事务</t>
  </si>
  <si>
    <t>行政运行</t>
  </si>
  <si>
    <t>人大会议</t>
  </si>
  <si>
    <t>人大监督</t>
  </si>
  <si>
    <t>政协事务</t>
  </si>
  <si>
    <t>一般行政管理事务</t>
  </si>
  <si>
    <t>政协会议</t>
  </si>
  <si>
    <t>委员视察</t>
  </si>
  <si>
    <t>其他政协事务支出</t>
  </si>
  <si>
    <t>政府办公厅（室）及相关机构事务</t>
  </si>
  <si>
    <t>发展与改革事务</t>
  </si>
  <si>
    <t>战略规划与实施</t>
  </si>
  <si>
    <t>物价管理</t>
  </si>
  <si>
    <t>其他发展与改革事务支出</t>
  </si>
  <si>
    <t>统计信息事务</t>
  </si>
  <si>
    <t>专项普查活动</t>
  </si>
  <si>
    <t>统计抽样调查</t>
  </si>
  <si>
    <t>财政事务</t>
  </si>
  <si>
    <t>财政委托业务支出</t>
  </si>
  <si>
    <t>其他财政事务支出</t>
  </si>
  <si>
    <t>税收事务</t>
  </si>
  <si>
    <t>其他税收事务支出</t>
  </si>
  <si>
    <t>审计事务</t>
  </si>
  <si>
    <t>审计业务</t>
  </si>
  <si>
    <t>纪检监察事务</t>
  </si>
  <si>
    <t>其他纪检监察事务支出</t>
  </si>
  <si>
    <t>商贸事务</t>
  </si>
  <si>
    <t>招商引资</t>
  </si>
  <si>
    <t>档案事务</t>
  </si>
  <si>
    <t>民主党派及工商联事务</t>
  </si>
  <si>
    <t>参政议政</t>
  </si>
  <si>
    <t>群众团体事务</t>
  </si>
  <si>
    <t>工会事务</t>
  </si>
  <si>
    <t>其他群众团体事务支出</t>
  </si>
  <si>
    <t>党委办公厅（室）及相关机构事务</t>
  </si>
  <si>
    <t>专项业务</t>
  </si>
  <si>
    <t>组织事务</t>
  </si>
  <si>
    <t>其他组织事务支出</t>
  </si>
  <si>
    <t>宣传事务</t>
  </si>
  <si>
    <t>统战事务</t>
  </si>
  <si>
    <t>网信事务</t>
  </si>
  <si>
    <t>市场监督管理事务</t>
  </si>
  <si>
    <t>经营主体管理</t>
  </si>
  <si>
    <t>食品安全监管</t>
  </si>
  <si>
    <t>社会工作事务</t>
  </si>
  <si>
    <t>信访事务</t>
  </si>
  <si>
    <t>信访业务</t>
  </si>
  <si>
    <t>其他一般公共服务支出</t>
  </si>
  <si>
    <t>国防支出</t>
  </si>
  <si>
    <t>国防动员</t>
  </si>
  <si>
    <t>人民防空</t>
  </si>
  <si>
    <t>公共安全支出</t>
  </si>
  <si>
    <t>公安</t>
  </si>
  <si>
    <t>执法办案</t>
  </si>
  <si>
    <t>其他公安支出</t>
  </si>
  <si>
    <t>司法</t>
  </si>
  <si>
    <t>公共法律服务</t>
  </si>
  <si>
    <t>社区矫正</t>
  </si>
  <si>
    <t>其他司法支出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</si>
  <si>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</si>
  <si>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</si>
  <si>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</si>
  <si>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</si>
  <si>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</si>
  <si>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</si>
  <si>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</si>
  <si>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</si>
  <si>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</si>
  <si>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</si>
  <si>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中等职业教育</t>
  </si>
  <si>
    <t>技校教育</t>
  </si>
  <si>
    <t>成人教育</t>
  </si>
  <si>
    <t>其他成人教育支出</t>
  </si>
  <si>
    <t>广播电视教育</t>
  </si>
  <si>
    <t>广播电视学校</t>
  </si>
  <si>
    <t>特殊教育</t>
  </si>
  <si>
    <t>特殊学校教育</t>
  </si>
  <si>
    <t>进修及培训</t>
  </si>
  <si>
    <t>教师进修</t>
  </si>
  <si>
    <t>干部教育</t>
  </si>
  <si>
    <t>其他教育支出</t>
  </si>
  <si>
    <t>科学技术支出</t>
  </si>
  <si>
    <t>技术研究与开发</t>
  </si>
  <si>
    <t>其他技术研究与开发支出</t>
  </si>
  <si>
    <t>科技条件与服务</t>
  </si>
  <si>
    <t>技术创新服务体系</t>
  </si>
  <si>
    <t>科学技术普及</t>
  </si>
  <si>
    <t>机构运行</t>
  </si>
  <si>
    <t>科普活动</t>
  </si>
  <si>
    <t>其他科学技术支出</t>
  </si>
  <si>
    <t>文化旅游体育与传媒支出</t>
  </si>
  <si>
    <t>文化和旅游</t>
  </si>
  <si>
    <t>图书馆</t>
  </si>
  <si>
    <t>艺术表演场所</t>
  </si>
  <si>
    <t>群众文化</t>
  </si>
  <si>
    <t>文化创作与保护</t>
  </si>
  <si>
    <t>其他文化和旅游支出</t>
  </si>
  <si>
    <t>文物</t>
  </si>
  <si>
    <t>博物馆</t>
  </si>
  <si>
    <t>体育</t>
  </si>
  <si>
    <t>广播电视</t>
  </si>
  <si>
    <t>广播电视事务</t>
  </si>
  <si>
    <t>其他文化旅游体育与传媒支出</t>
  </si>
  <si>
    <t>社会保障和就业支出</t>
  </si>
  <si>
    <t>人力资源和社会保障管理事务</t>
  </si>
  <si>
    <t>社会保险经办机构</t>
  </si>
  <si>
    <t>引进人才费用</t>
  </si>
  <si>
    <t>民政管理事务</t>
  </si>
  <si>
    <t>其他民政管理事务支出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</si>
  <si>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</si>
  <si>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</si>
  <si>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</si>
  <si>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</si>
  <si>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</si>
  <si>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对机关事业单位基本养老保险基金的补助</t>
  </si>
  <si>
    <t>对机关事业单位职业年金的补助</t>
  </si>
  <si>
    <t>企业改革补助</t>
  </si>
  <si>
    <t>其他企业改革发展补助</t>
  </si>
  <si>
    <t>就业补助</t>
  </si>
  <si>
    <t>公益性岗位补贴</t>
  </si>
  <si>
    <t>其他就业补助支出</t>
  </si>
  <si>
    <t>抚恤</t>
  </si>
  <si>
    <t>死亡抚恤</t>
  </si>
  <si>
    <t>伤残抚恤</t>
  </si>
  <si>
    <t>在乡复员、退伍军人生活补助</t>
  </si>
  <si>
    <t>义务兵优待</t>
  </si>
  <si>
    <t>农村籍退役士兵老年生活补助</t>
  </si>
  <si>
    <t>光荣院</t>
  </si>
  <si>
    <t>褒扬纪念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</si>
  <si>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</si>
  <si>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</si>
  <si>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</si>
  <si>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</si>
  <si>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</si>
  <si>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退役士兵管理教育</t>
  </si>
  <si>
    <t>军队转业干部安置</t>
  </si>
  <si>
    <t>社会福利</t>
  </si>
  <si>
    <t>儿童福利</t>
  </si>
  <si>
    <t>老年福利</t>
  </si>
  <si>
    <t>殡葬</t>
  </si>
  <si>
    <t>社会福利事业单位</t>
  </si>
  <si>
    <t>养老服务</t>
  </si>
  <si>
    <t>残疾人事业</t>
  </si>
  <si>
    <t>残疾人康复</t>
  </si>
  <si>
    <t>残疾人就业</t>
  </si>
  <si>
    <t>残疾人生活和护理补贴</t>
  </si>
  <si>
    <t>其他残疾人事业支出</t>
  </si>
  <si>
    <t>红十字事业</t>
  </si>
  <si>
    <t>最低生活保障</t>
  </si>
  <si>
    <t>城市最低生活保障金支出</t>
  </si>
  <si>
    <t>农村最低生活保障金支出</t>
  </si>
  <si>
    <t>临时救助</t>
  </si>
  <si>
    <t>流浪乞讨人员救助支出</t>
  </si>
  <si>
    <t>特困人员救助供养</t>
  </si>
  <si>
    <t>农村特困人员救助供养支出</t>
  </si>
  <si>
    <t>其他生活救助</t>
  </si>
  <si>
    <t>其他农村生活救助</t>
  </si>
  <si>
    <t>财政对基本养老保险基金的补助</t>
  </si>
  <si>
    <t>财政对企业职工基本养老保险基金的补助</t>
  </si>
  <si>
    <t>财政对城乡居民基本养老保险基金的补助</t>
  </si>
  <si>
    <t>退役军人管理事务</t>
  </si>
  <si>
    <t>拥军优属</t>
  </si>
  <si>
    <t>其他退役军人事务管理支出</t>
  </si>
  <si>
    <t>财政代缴社会保险费支出</t>
  </si>
  <si>
    <t>财政代缴城乡居民基本养老保险费支出</t>
  </si>
  <si>
    <t>其他社会保障和就业支出</t>
  </si>
  <si>
    <t>卫生健康支出</t>
  </si>
  <si>
    <t>卫生健康管理事务</t>
  </si>
  <si>
    <t>其他卫生健康管理事务支出</t>
  </si>
  <si>
    <t>公立医院</t>
  </si>
  <si>
    <t>综合医院</t>
  </si>
  <si>
    <t>中医（民族）医院</t>
  </si>
  <si>
    <t>妇幼保健医院</t>
  </si>
  <si>
    <t>其他公立医院支出</t>
  </si>
  <si>
    <t>基层医疗卫生机构</t>
  </si>
  <si>
    <t>乡镇卫生院</t>
  </si>
  <si>
    <t>其他基层医疗卫生机构支出</t>
  </si>
  <si>
    <t>公共卫生</t>
  </si>
  <si>
    <t>疾病预防控制机构</t>
  </si>
  <si>
    <t>妇幼保健机构</t>
  </si>
  <si>
    <t>基本公共卫生服务</t>
  </si>
  <si>
    <t>重大公共卫生服务</t>
  </si>
  <si>
    <t>突发公共卫生事件应急处置</t>
  </si>
  <si>
    <t>其他公共卫生支出</t>
  </si>
  <si>
    <t>计划生育事务</t>
  </si>
  <si>
    <t>计划生育机构</t>
  </si>
  <si>
    <t>计划生育服务</t>
  </si>
  <si>
    <t>行政事业单位医疗</t>
  </si>
  <si>
    <t>行政单位医疗</t>
  </si>
  <si>
    <t>事业单位医疗</t>
  </si>
  <si>
    <t>公务员医疗补助</t>
  </si>
  <si>
    <t>财政对基本医疗保险基金的补助</t>
  </si>
  <si>
    <t>财政对城乡居民基本医疗保险基金的补助</t>
  </si>
  <si>
    <t>医疗救助</t>
  </si>
  <si>
    <t>城乡医疗救助</t>
  </si>
  <si>
    <t>优抚对象医疗</t>
  </si>
  <si>
    <t>优抚对象医疗补助</t>
  </si>
  <si>
    <t>医疗保障管理事务</t>
  </si>
  <si>
    <t>其他医疗保障管理事务支出</t>
  </si>
  <si>
    <t>中医药事务</t>
  </si>
  <si>
    <t>中医（民族医）药专项</t>
  </si>
  <si>
    <t>其他中医药事务支出</t>
  </si>
  <si>
    <t>其他卫生健康支出</t>
  </si>
  <si>
    <t>节能环保支出</t>
  </si>
  <si>
    <t>环境监测与监察</t>
  </si>
  <si>
    <t>其他环境监测与监察支出</t>
  </si>
  <si>
    <t>污染防治</t>
  </si>
  <si>
    <t>大气</t>
  </si>
  <si>
    <t>水体</t>
  </si>
  <si>
    <t>自然生态保护</t>
  </si>
  <si>
    <t>农村环境保护</t>
  </si>
  <si>
    <t>污染减排</t>
  </si>
  <si>
    <t>生态环境监测与信息</t>
  </si>
  <si>
    <t>减排专项支出</t>
  </si>
  <si>
    <t>其他节能环保支出</t>
  </si>
  <si>
    <t>城乡社区支出</t>
  </si>
  <si>
    <t>城乡社区管理事务</t>
  </si>
  <si>
    <t>城管执法</t>
  </si>
  <si>
    <t>其他城乡社区管理事务支出</t>
  </si>
  <si>
    <t>城乡社区规划与管理</t>
  </si>
  <si>
    <t>城乡社区公共设施</t>
  </si>
  <si>
    <t>小城镇基础设施建设</t>
  </si>
  <si>
    <t>其他城乡社区公共设施支出</t>
  </si>
  <si>
    <t>城乡社区环境卫生</t>
  </si>
  <si>
    <t>其他城乡社区支出</t>
  </si>
  <si>
    <t>农林水支出</t>
  </si>
  <si>
    <t>农业农村</t>
  </si>
  <si>
    <t>事业运行</t>
  </si>
  <si>
    <t>病虫害控制</t>
  </si>
  <si>
    <t>农产品质量安全</t>
  </si>
  <si>
    <t>执法监管</t>
  </si>
  <si>
    <t>行业业务管理</t>
  </si>
  <si>
    <t>防灾救灾</t>
  </si>
  <si>
    <t>农业结构调整补贴</t>
  </si>
  <si>
    <t>农业生产发展</t>
  </si>
  <si>
    <t>农村合作经济</t>
  </si>
  <si>
    <t>农村社会事业</t>
  </si>
  <si>
    <t>农业生态资源保护</t>
  </si>
  <si>
    <t>乡村道路建设</t>
  </si>
  <si>
    <t>渔业发展</t>
  </si>
  <si>
    <t>对高校毕业生到基层任职补助</t>
  </si>
  <si>
    <t>耕地建设与利用</t>
  </si>
  <si>
    <t>其他农业农村支出</t>
  </si>
  <si>
    <t>林业和草原</t>
  </si>
  <si>
    <t>森林资源培育</t>
  </si>
  <si>
    <t>森林资源管理</t>
  </si>
  <si>
    <t>森林生态效益补偿</t>
  </si>
  <si>
    <t>动植物保护</t>
  </si>
  <si>
    <t>林业草原防灾减灾</t>
  </si>
  <si>
    <t>其他林业和草原支出</t>
  </si>
  <si>
    <t>水利</t>
  </si>
  <si>
    <t>水利行业业务管理</t>
  </si>
  <si>
    <t>水利工程建设</t>
  </si>
  <si>
    <t>水利工程运行与维护</t>
  </si>
  <si>
    <t>水资源节约管理与保护</t>
  </si>
  <si>
    <t>防汛</t>
  </si>
  <si>
    <t>抗旱</t>
  </si>
  <si>
    <t>农村水利</t>
  </si>
  <si>
    <t>江河湖库水系综合整治</t>
  </si>
  <si>
    <t>农村供水</t>
  </si>
  <si>
    <t>其他水利支出</t>
  </si>
  <si>
    <t>巩固脱贫攻坚成果衔接乡村振兴</t>
  </si>
  <si>
    <t>农村基础设施建设</t>
  </si>
  <si>
    <t>贷款奖补和贴息</t>
  </si>
  <si>
    <t>其他巩固脱贫攻坚成果衔接乡村振兴支出</t>
  </si>
  <si>
    <t>农村综合改革</t>
  </si>
  <si>
    <t>对村级公益事业建设的补助</t>
  </si>
  <si>
    <t>对村民委员会和村党支部的补助</t>
  </si>
  <si>
    <t>对村集体经济组织的补助</t>
  </si>
  <si>
    <t>农村综合改革示范试点补助</t>
  </si>
  <si>
    <t>其他农村综合改革支出</t>
  </si>
  <si>
    <t>普惠金融发展支出</t>
  </si>
  <si>
    <t>农业保险保费补贴</t>
  </si>
  <si>
    <t>创业担保贷款贴息及奖补</t>
  </si>
  <si>
    <t>交通运输支出</t>
  </si>
  <si>
    <t>公路水路运输</t>
  </si>
  <si>
    <t>公路建设</t>
  </si>
  <si>
    <t>公路养护</t>
  </si>
  <si>
    <t>公路和运输安全</t>
  </si>
  <si>
    <t>公路运输管理</t>
  </si>
  <si>
    <t>资源勘探工业信息等支出</t>
  </si>
  <si>
    <t>制造业</t>
  </si>
  <si>
    <t>黑色金属冶炼及压延加工业</t>
  </si>
  <si>
    <t>工业和信息产业</t>
  </si>
  <si>
    <t>支持中小企业发展和管理支出</t>
  </si>
  <si>
    <t>中小企业发展专项</t>
  </si>
  <si>
    <t>其他支持中小企业发展和管理支出</t>
  </si>
  <si>
    <t>商业服务业等支出</t>
  </si>
  <si>
    <t>商业流通事务</t>
  </si>
  <si>
    <t>其他商业流通事务支出</t>
  </si>
  <si>
    <t>涉外发展服务支出</t>
  </si>
  <si>
    <t>其他涉外发展服务支出</t>
  </si>
  <si>
    <t>其他商业服务业等支出</t>
  </si>
  <si>
    <t>自然资源海洋气象等支出</t>
  </si>
  <si>
    <t>自然资源事务</t>
  </si>
  <si>
    <t>自然资源规划及管理</t>
  </si>
  <si>
    <t>自然资源利用与保护</t>
  </si>
  <si>
    <t>自然资源调查与确权登记</t>
  </si>
  <si>
    <t>海域与海岛管理</t>
  </si>
  <si>
    <t>气象事务</t>
  </si>
  <si>
    <t>气象服务</t>
  </si>
  <si>
    <t>住房保障支出</t>
  </si>
  <si>
    <t>保障性安居工程支出</t>
  </si>
  <si>
    <t>农村危房改造</t>
  </si>
  <si>
    <t>配租型住房保障</t>
  </si>
  <si>
    <t>住房改革支出</t>
  </si>
  <si>
    <t>住房公积金</t>
  </si>
  <si>
    <t>粮油物资储备支出</t>
  </si>
  <si>
    <t>粮油物资事务</t>
  </si>
  <si>
    <t>粮食财务挂账利息补贴</t>
  </si>
  <si>
    <t>其他粮油物资事务支出</t>
  </si>
  <si>
    <t>粮油储备</t>
  </si>
  <si>
    <t>储备粮油补贴</t>
  </si>
  <si>
    <t>灾害防治及应急管理支出</t>
  </si>
  <si>
    <t>应急管理事务</t>
  </si>
  <si>
    <t>灾害风险防治</t>
  </si>
  <si>
    <t>安全监管</t>
  </si>
  <si>
    <t>应急管理</t>
  </si>
  <si>
    <t>消防救援事务</t>
  </si>
  <si>
    <t>消防应急救援</t>
  </si>
  <si>
    <t>地震事务</t>
  </si>
  <si>
    <t>地震监测</t>
  </si>
  <si>
    <t>自然灾害救灾及恢复重建支出</t>
  </si>
  <si>
    <t>自然灾害救灾补助</t>
  </si>
  <si>
    <t>其他灾害防治及应急管理支出</t>
  </si>
  <si>
    <t>预备费</t>
  </si>
  <si>
    <t>转移性支出</t>
  </si>
  <si>
    <t>上解支出</t>
  </si>
  <si>
    <t>体制上解支出</t>
  </si>
  <si>
    <t>专项上解支出</t>
  </si>
  <si>
    <t>债务还本支出</t>
  </si>
  <si>
    <t>地方政府一般债务还本支出</t>
  </si>
  <si>
    <t>地方政府一般债券还本支出</t>
  </si>
  <si>
    <t>债务付息支出</t>
  </si>
  <si>
    <t>地方政府一般债务付息支出</t>
  </si>
  <si>
    <t>地方政府一般债券付息支出</t>
  </si>
  <si>
    <t>债务发行费用支出</t>
  </si>
  <si>
    <t>地方政府一般债务发行费用支出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</si>
  <si>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</si>
  <si>
    <t>一般公共预算本级基本支出表</t>
  </si>
  <si>
    <t>机关工资福利支出</t>
  </si>
  <si>
    <t xml:space="preserve"> 工资奖金津补贴</t>
  </si>
  <si>
    <t xml:space="preserve"> 社会保障缴费</t>
  </si>
  <si>
    <t xml:space="preserve"> 住房公积金 </t>
  </si>
  <si>
    <t xml:space="preserve"> 其他工资福利支出</t>
  </si>
  <si>
    <t>机关商品和服务支出</t>
  </si>
  <si>
    <t xml:space="preserve"> 办公经费</t>
  </si>
  <si>
    <t xml:space="preserve"> 会议费</t>
  </si>
  <si>
    <t xml:space="preserve"> 培训费</t>
  </si>
  <si>
    <t xml:space="preserve"> 公务接待费</t>
  </si>
  <si>
    <t xml:space="preserve"> 因公出国（境）费用</t>
  </si>
  <si>
    <t xml:space="preserve"> 公务用车运行维护费</t>
  </si>
  <si>
    <t xml:space="preserve"> 其他商品和服务支出</t>
  </si>
  <si>
    <t>对事业单位经常性补助</t>
  </si>
  <si>
    <t xml:space="preserve"> 工资福利支出</t>
  </si>
  <si>
    <t xml:space="preserve"> 商品和服务支出</t>
  </si>
  <si>
    <t>对个人和家庭的补助</t>
  </si>
  <si>
    <t>50901</t>
  </si>
  <si>
    <t xml:space="preserve"> 社会福利和救助</t>
  </si>
  <si>
    <t>50905</t>
  </si>
  <si>
    <t xml:space="preserve"> 离退休费</t>
  </si>
  <si>
    <t>支  出  合  计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</si>
  <si>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</si>
  <si>
    <t>一般公共预算税收返还、一般性和专项转移支付分地区
安排情况表</t>
  </si>
  <si>
    <r>
      <rPr>
        <sz val="10.5"/>
        <rFont val="方正仿宋_GBK"/>
        <charset val="134"/>
      </rPr>
      <t>单位：万元</t>
    </r>
  </si>
  <si>
    <t>地区名称</t>
  </si>
  <si>
    <r>
      <rPr>
        <b/>
        <sz val="11"/>
        <rFont val="方正书宋_GBK"/>
        <charset val="134"/>
      </rPr>
      <t>税收返还</t>
    </r>
  </si>
  <si>
    <r>
      <rPr>
        <b/>
        <sz val="11"/>
        <rFont val="方正书宋_GBK"/>
        <charset val="134"/>
      </rPr>
      <t>一般性转移支付</t>
    </r>
  </si>
  <si>
    <t>专项转移支付</t>
  </si>
  <si>
    <r>
      <rPr>
        <b/>
        <sz val="9"/>
        <rFont val="方正书宋_GBK"/>
        <charset val="134"/>
      </rPr>
      <t>科目编码</t>
    </r>
  </si>
  <si>
    <r>
      <rPr>
        <b/>
        <sz val="9"/>
        <rFont val="方正书宋_GBK"/>
        <charset val="134"/>
      </rPr>
      <t>科目（单位）名称</t>
    </r>
  </si>
  <si>
    <r>
      <rPr>
        <b/>
        <sz val="9"/>
        <rFont val="方正书宋_GBK"/>
        <charset val="134"/>
      </rPr>
      <t>合计</t>
    </r>
  </si>
  <si>
    <t>201</t>
  </si>
  <si>
    <r>
      <rPr>
        <sz val="9"/>
        <rFont val="方正仿宋_GBK"/>
        <charset val="134"/>
      </rPr>
      <t>一般公共服务支出类合计</t>
    </r>
  </si>
  <si>
    <r>
      <rPr>
        <b/>
        <sz val="11"/>
        <rFont val="方正仿宋_GBK"/>
        <charset val="134"/>
      </rPr>
      <t>合计</t>
    </r>
  </si>
  <si>
    <t>232</t>
  </si>
  <si>
    <r>
      <rPr>
        <sz val="9"/>
        <rFont val="宋体"/>
        <family val="3"/>
        <charset val="134"/>
      </rPr>
      <t>债务付息支出类合计</t>
    </r>
  </si>
  <si>
    <t>无对乡镇转移支付，空表列示</t>
  </si>
  <si>
    <t>23203</t>
  </si>
  <si>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地方政府一般债务付息支出款合计</t>
    </r>
  </si>
  <si>
    <t>2320301</t>
  </si>
  <si>
    <r>
      <rPr>
        <sz val="9"/>
        <rFont val="Times New Roman"/>
        <family val="1"/>
      </rPr>
      <t xml:space="preserve">  </t>
    </r>
    <r>
      <rPr>
        <sz val="9"/>
        <rFont val="宋体"/>
        <family val="3"/>
        <charset val="134"/>
      </rPr>
      <t>地方政府一般债券付息支出项合计</t>
    </r>
  </si>
  <si>
    <t>一般公共预算专项转移支付分项目安排情况表</t>
  </si>
  <si>
    <t>文号</t>
  </si>
  <si>
    <t>项目名称</t>
  </si>
  <si>
    <t>预算数</t>
  </si>
  <si>
    <t>政府性基金预算收入表</t>
  </si>
  <si>
    <t>一、农网还贷资金收入</t>
  </si>
  <si>
    <t>二、铁路建设基金收入</t>
  </si>
  <si>
    <t>三、民航发展基金收入</t>
  </si>
  <si>
    <t>四、海南省高等级公路车辆通行附加费收入</t>
  </si>
  <si>
    <t>五、新型墙体材料专项基金收入</t>
  </si>
  <si>
    <t>六、旅游发展基金收入</t>
  </si>
  <si>
    <t>七、国家电影事业发展专项资金收入</t>
  </si>
  <si>
    <t>八、新菜地开发建设基金收入</t>
  </si>
  <si>
    <t>九、城市公用事业附加收入</t>
  </si>
  <si>
    <t>十、国有土地收益基金收入</t>
  </si>
  <si>
    <t>十一、农业土地开发资金收入</t>
  </si>
  <si>
    <t>十二、国有土地使用权出让收入</t>
  </si>
  <si>
    <t>十三、大中型水库移民后期扶持基金收入</t>
  </si>
  <si>
    <t>十四、大中型水库库区基金收入</t>
  </si>
  <si>
    <t>十五、三峡水库库区基金收入</t>
  </si>
  <si>
    <t>十六、中央特别国债经营基金收入</t>
  </si>
  <si>
    <t>十七、中央特别国债经营基金财务收入</t>
  </si>
  <si>
    <t>十八、彩票公益金收入</t>
  </si>
  <si>
    <t>十九、城市基础设施配套费收入</t>
  </si>
  <si>
    <t>二十、小型水库移民扶助基金收入</t>
  </si>
  <si>
    <t>二十一、国家重大水利工程建设基金收入</t>
  </si>
  <si>
    <t>二十二、车辆通行费</t>
  </si>
  <si>
    <t>二十三、核电站乏燃料处理处置基金收入</t>
  </si>
  <si>
    <t>二十四、可再生能源电价附加收入</t>
  </si>
  <si>
    <t>二十五、船舶油污损害赔偿基金收入</t>
  </si>
  <si>
    <t>二十六、废弃电器电子产品处理基金收入</t>
  </si>
  <si>
    <t>二十七、污水处理费收入</t>
  </si>
  <si>
    <t>二十八、彩票发行机构和彩票销售机构的业务费用</t>
  </si>
  <si>
    <t>二十九、其他政府性基金收入</t>
  </si>
  <si>
    <t>收入总计</t>
  </si>
  <si>
    <t>地方政府专项债务收入</t>
  </si>
  <si>
    <t xml:space="preserve">  政府性基金转移支付收入</t>
  </si>
  <si>
    <t xml:space="preserve">      城乡社区</t>
  </si>
  <si>
    <t xml:space="preserve">      农林水</t>
  </si>
  <si>
    <t xml:space="preserve">      其他收入</t>
  </si>
  <si>
    <t xml:space="preserve">  调入资金</t>
  </si>
  <si>
    <t xml:space="preserve">  债务转贷收入</t>
  </si>
  <si>
    <t xml:space="preserve">  上年结余收入</t>
  </si>
  <si>
    <t xml:space="preserve">  上年结转收入</t>
  </si>
  <si>
    <t>政府性基金预算支出表</t>
  </si>
  <si>
    <t>一、文化旅游体育与传媒支出</t>
  </si>
  <si>
    <t xml:space="preserve">    国家电影事业发展专项资金安排的支出</t>
  </si>
  <si>
    <t>二、节能环保支出</t>
  </si>
  <si>
    <t>超长期特别国债安排的支出</t>
  </si>
  <si>
    <t>三、城乡社区支出</t>
  </si>
  <si>
    <t xml:space="preserve">      国有土地使用权出让收入安排的支出</t>
  </si>
  <si>
    <t xml:space="preserve">   农业土地开发资金安排的支出</t>
  </si>
  <si>
    <t xml:space="preserve">   污水处理费安排的支出</t>
  </si>
  <si>
    <t>四、农林水支出</t>
  </si>
  <si>
    <t xml:space="preserve">    大中型水库移民后期扶持基金支出</t>
  </si>
  <si>
    <t>五、其他支出</t>
  </si>
  <si>
    <t xml:space="preserve">    其他政府性基金及对应专项债券收入安排的支出</t>
  </si>
  <si>
    <t xml:space="preserve">    彩票公益金安排的支出</t>
  </si>
  <si>
    <t>六、债务付息支出</t>
  </si>
  <si>
    <t xml:space="preserve">    地方政府专项债务付息支出</t>
  </si>
  <si>
    <t>六、债务发行费用支出</t>
  </si>
  <si>
    <t xml:space="preserve">      地方政府专项债务发行费用支出</t>
  </si>
  <si>
    <t>本级支出合计</t>
  </si>
  <si>
    <t xml:space="preserve">      地方政府专项债务还本支出</t>
  </si>
  <si>
    <t xml:space="preserve">      调出资金</t>
  </si>
  <si>
    <t>支出总计</t>
  </si>
  <si>
    <t>政府性基金预算本级支出表</t>
  </si>
  <si>
    <t>科目名称</t>
  </si>
  <si>
    <t>一、国家电影事业发展专项资金安排的支出</t>
  </si>
  <si>
    <t xml:space="preserve">      其他国家电影事业发展专项资金支出</t>
  </si>
  <si>
    <t>二、超长期特别国债安排的支出</t>
  </si>
  <si>
    <t xml:space="preserve">      应对气候变化</t>
  </si>
  <si>
    <t>三、国有土地使用权出让收入安排的支出</t>
  </si>
  <si>
    <t xml:space="preserve">      征地和拆迁补偿支出</t>
  </si>
  <si>
    <t xml:space="preserve">      农村基础设施建设支出</t>
  </si>
  <si>
    <t xml:space="preserve">      补助被征地农民支出</t>
  </si>
  <si>
    <t>四、农业土地开发资金安排的支出</t>
  </si>
  <si>
    <t>五、污水处理费安排的支出</t>
  </si>
  <si>
    <t xml:space="preserve">      代征手续费</t>
  </si>
  <si>
    <t>六、大中型水库移民后期扶持基金支出</t>
  </si>
  <si>
    <t xml:space="preserve">      移民补助</t>
  </si>
  <si>
    <t xml:space="preserve">      基础设施建设和经济发展</t>
  </si>
  <si>
    <t>七、其他政府性基金及对应专项债务收入安排的支出</t>
  </si>
  <si>
    <t xml:space="preserve">      其他地方自行试点项目收益专项债券收入安排的支出</t>
  </si>
  <si>
    <t>八、彩票公益金安排的支出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</si>
  <si>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</si>
  <si>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</si>
  <si>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</si>
  <si>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</si>
  <si>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用于其他社会公益事业的彩票公益金支出</t>
  </si>
  <si>
    <t>九、地方政府专项债务付息支出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</si>
  <si>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</si>
  <si>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</si>
  <si>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棚户区改造专项债券付息支出</t>
  </si>
  <si>
    <t xml:space="preserve">      其他地方自行试点项目收益专项债券付息支出</t>
  </si>
  <si>
    <t>十、地方政府专项债务发行费用支出</t>
  </si>
  <si>
    <t xml:space="preserve">      国有土地使用权出让金债务发行费用支出</t>
  </si>
  <si>
    <t xml:space="preserve">      土地储备专项债券发行费用支出</t>
  </si>
  <si>
    <t xml:space="preserve">      棚户区改造专项债券发行费用支出</t>
  </si>
  <si>
    <t xml:space="preserve">      其他地方自行试点项目收益专项债券发行费用支出</t>
  </si>
  <si>
    <t xml:space="preserve">                 本级支出合计</t>
  </si>
  <si>
    <t>政府性基金预算专项转移支付分地区安排情况表</t>
  </si>
  <si>
    <t>政府性基金预算专项转移支付分项目安排情况表</t>
  </si>
  <si>
    <t>国有资本经营预算收入表</t>
  </si>
  <si>
    <t>一、利润收入</t>
  </si>
  <si>
    <t>二、股利、股息收入</t>
  </si>
  <si>
    <t>三、上级补助收入</t>
  </si>
  <si>
    <t>10</t>
  </si>
  <si>
    <t>四、上年结余</t>
  </si>
  <si>
    <t>……</t>
  </si>
  <si>
    <t>国有资本经营预算支出表</t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</si>
  <si>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</si>
  <si>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</si>
  <si>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</si>
  <si>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t>一、本级支出</t>
  </si>
  <si>
    <r>
      <rPr>
        <sz val="11"/>
        <rFont val="方正仿宋_GBK"/>
        <charset val="134"/>
      </rPr>
      <t>一般公共服务支出类合计</t>
    </r>
  </si>
  <si>
    <t>国有企业退休人员社会化管理补助支出</t>
  </si>
  <si>
    <t>2010199</t>
  </si>
  <si>
    <r>
      <rPr>
        <sz val="11"/>
        <rFont val="Times New Roman"/>
        <family val="1"/>
      </rPr>
      <t xml:space="preserve">  </t>
    </r>
    <r>
      <rPr>
        <sz val="11"/>
        <rFont val="方正仿宋_GBK"/>
        <charset val="134"/>
      </rPr>
      <t>其他人大事务支出项合计</t>
    </r>
  </si>
  <si>
    <t>二、对下转移支付</t>
  </si>
  <si>
    <t>国有资本经营预算本级支出表</t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</si>
  <si>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</si>
  <si>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</si>
  <si>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</si>
  <si>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t>223</t>
  </si>
  <si>
    <r>
      <rPr>
        <b/>
        <sz val="11"/>
        <rFont val="方正仿宋_GBK"/>
        <charset val="134"/>
      </rPr>
      <t>国有资本经营预算支出</t>
    </r>
  </si>
  <si>
    <t>22301</t>
  </si>
  <si>
    <t>解决历史遗留问题及改革成本支出</t>
  </si>
  <si>
    <t>20101</t>
  </si>
  <si>
    <r>
      <rPr>
        <sz val="9"/>
        <rFont val="Times New Roman"/>
        <family val="1"/>
      </rPr>
      <t xml:space="preserve"> </t>
    </r>
    <r>
      <rPr>
        <sz val="9"/>
        <rFont val="方正仿宋_GBK"/>
        <charset val="134"/>
      </rPr>
      <t>人大事务款合计</t>
    </r>
  </si>
  <si>
    <t>2230105</t>
  </si>
  <si>
    <t>2010101</t>
  </si>
  <si>
    <r>
      <rPr>
        <sz val="9"/>
        <rFont val="Times New Roman"/>
        <family val="1"/>
      </rPr>
      <t xml:space="preserve">  </t>
    </r>
    <r>
      <rPr>
        <sz val="9"/>
        <rFont val="方正仿宋_GBK"/>
        <charset val="134"/>
      </rPr>
      <t>行政运行项合计</t>
    </r>
  </si>
  <si>
    <t>22302</t>
  </si>
  <si>
    <r>
      <rPr>
        <b/>
        <sz val="11"/>
        <rFont val="方正仿宋_GBK"/>
        <charset val="134"/>
      </rPr>
      <t>国有企业资本金注入</t>
    </r>
  </si>
  <si>
    <t>2230201</t>
  </si>
  <si>
    <r>
      <rPr>
        <sz val="11"/>
        <rFont val="方正仿宋_GBK"/>
        <charset val="134"/>
      </rPr>
      <t>国有经济结构调整支出</t>
    </r>
  </si>
  <si>
    <t>国有资本经营预算专项转移支付分地区安排情况表</t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</si>
  <si>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1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</si>
  <si>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</si>
  <si>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</si>
  <si>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</si>
  <si>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5</t>
    </r>
  </si>
  <si>
    <r>
      <rPr>
        <sz val="11"/>
        <rFont val="方正仿宋_GBK"/>
        <charset val="134"/>
      </rPr>
      <t>未分配数</t>
    </r>
  </si>
  <si>
    <t>注：无国有资本经营预算专项转移支付，空表列示。</t>
  </si>
  <si>
    <t>国有资本经营预算专项转移支付分项目安排情况表</t>
  </si>
  <si>
    <t>社会保险基金预算收入表</t>
  </si>
  <si>
    <t>社会保险基金收入</t>
  </si>
  <si>
    <t>10201</t>
  </si>
  <si>
    <t>企业职工基本养老保险基金收入</t>
  </si>
  <si>
    <t>企业职工基本养老保险费收入</t>
  </si>
  <si>
    <t>企业职工基本养老保险财政补贴收入</t>
  </si>
  <si>
    <t>城乡居民基本养老保险利息收入</t>
  </si>
  <si>
    <t>企业职工基本养老保险其他收入</t>
  </si>
  <si>
    <t>10203</t>
  </si>
  <si>
    <t>城镇职工基本医疗保险基金收入</t>
  </si>
  <si>
    <t>职工基本医疗保险费收入</t>
  </si>
  <si>
    <t>职工基本医疗保险基金利息收入</t>
  </si>
  <si>
    <t>其他职工基本医疗保险基金收入</t>
  </si>
  <si>
    <t>10210</t>
  </si>
  <si>
    <r>
      <rPr>
        <b/>
        <sz val="11"/>
        <rFont val="方正仿宋_GBK"/>
        <charset val="134"/>
      </rPr>
      <t>城乡居民</t>
    </r>
    <r>
      <rPr>
        <b/>
        <sz val="11"/>
        <rFont val="Times New Roman"/>
        <family val="1"/>
      </rPr>
      <t xml:space="preserve"> </t>
    </r>
    <r>
      <rPr>
        <b/>
        <sz val="11"/>
        <rFont val="方正仿宋_GBK"/>
        <charset val="134"/>
      </rPr>
      <t>基本养老保险基金收入</t>
    </r>
  </si>
  <si>
    <t>城乡居民基本养老保险缴费收入</t>
  </si>
  <si>
    <t>城乡居民基本养老保险财政补贴</t>
  </si>
  <si>
    <t>1021004</t>
  </si>
  <si>
    <t>城乡居民基本养老保险委托投资收益</t>
  </si>
  <si>
    <t>1021005</t>
  </si>
  <si>
    <t>城乡居民基本养老保险集体补助收入</t>
  </si>
  <si>
    <t>城乡居民基本养老保险其他收入</t>
  </si>
  <si>
    <t>城乡居民基本养老保险转移收入</t>
  </si>
  <si>
    <t>10211</t>
  </si>
  <si>
    <r>
      <rPr>
        <b/>
        <sz val="11"/>
        <rFont val="方正仿宋_GBK"/>
        <charset val="134"/>
      </rPr>
      <t>机关事业单位</t>
    </r>
    <r>
      <rPr>
        <b/>
        <sz val="11"/>
        <rFont val="Times New Roman"/>
        <family val="1"/>
      </rPr>
      <t xml:space="preserve"> </t>
    </r>
    <r>
      <rPr>
        <b/>
        <sz val="11"/>
        <rFont val="方正仿宋_GBK"/>
        <charset val="134"/>
      </rPr>
      <t>基本养老保险基金收入</t>
    </r>
  </si>
  <si>
    <t>机关事业单位基本养老保险费收入</t>
  </si>
  <si>
    <t>机关事业单位基本养老保险基金财政补贴收入</t>
  </si>
  <si>
    <t>机关事业单位基本养老保险基金利息收入</t>
  </si>
  <si>
    <t>机关事业单位基本养老保险基金其他收入</t>
  </si>
  <si>
    <t>机关事业单位基本养老保险基金转移收入</t>
  </si>
  <si>
    <t>10212</t>
  </si>
  <si>
    <t>城乡居民基本医疗保险基金收入</t>
  </si>
  <si>
    <t>城乡居民基本医疗保险缴费收入</t>
  </si>
  <si>
    <t>城乡居民基本医疗保险财政补贴收入</t>
  </si>
  <si>
    <t>城乡居民基本医疗保险利息收入</t>
  </si>
  <si>
    <t>上年结余收入</t>
  </si>
  <si>
    <t>社会保险基金预算上年结余收入</t>
  </si>
  <si>
    <t>社会保险基金预算支出表</t>
  </si>
  <si>
    <t>209</t>
  </si>
  <si>
    <r>
      <rPr>
        <b/>
        <sz val="11"/>
        <rFont val="方正仿宋_GBK"/>
        <charset val="134"/>
      </rPr>
      <t>社会保险基金支出</t>
    </r>
  </si>
  <si>
    <t>20901</t>
  </si>
  <si>
    <t>企业职工基本养老保险基金支出</t>
  </si>
  <si>
    <r>
      <rPr>
        <sz val="11"/>
        <rFont val="Times New Roman"/>
        <family val="1"/>
      </rPr>
      <t xml:space="preserve"> </t>
    </r>
    <r>
      <rPr>
        <sz val="11"/>
        <rFont val="方正仿宋_GBK"/>
        <charset val="134"/>
      </rPr>
      <t>人大事务款合计</t>
    </r>
  </si>
  <si>
    <t>基本养老金</t>
  </si>
  <si>
    <r>
      <rPr>
        <sz val="11"/>
        <rFont val="Times New Roman"/>
        <family val="1"/>
      </rPr>
      <t xml:space="preserve">  </t>
    </r>
    <r>
      <rPr>
        <sz val="11"/>
        <rFont val="方正仿宋_GBK"/>
        <charset val="134"/>
      </rPr>
      <t>行政运行项合计</t>
    </r>
  </si>
  <si>
    <t>丧葬抚恤补助</t>
  </si>
  <si>
    <t>其他企业职工基本养老保险基金支出</t>
  </si>
  <si>
    <t>20902</t>
  </si>
  <si>
    <r>
      <rPr>
        <b/>
        <sz val="11"/>
        <rFont val="方正仿宋_GBK"/>
        <charset val="134"/>
      </rPr>
      <t>失业保险基金支出</t>
    </r>
  </si>
  <si>
    <t>2090201</t>
  </si>
  <si>
    <t>失业保险金</t>
  </si>
  <si>
    <t>20903</t>
  </si>
  <si>
    <t>城镇职工基本医疗保险基金支出</t>
  </si>
  <si>
    <t>职工基本医疗保险统筹基金</t>
  </si>
  <si>
    <t>职工基本医疗保险个人帐户基金</t>
  </si>
  <si>
    <t>其他支出</t>
  </si>
  <si>
    <t>20910</t>
  </si>
  <si>
    <r>
      <rPr>
        <b/>
        <sz val="11"/>
        <rFont val="方正仿宋_GBK"/>
        <charset val="134"/>
      </rPr>
      <t>城乡居民</t>
    </r>
    <r>
      <rPr>
        <b/>
        <sz val="11"/>
        <rFont val="方正仿宋_GBK"/>
        <charset val="134"/>
      </rPr>
      <t>基本养老保险基金支出</t>
    </r>
  </si>
  <si>
    <t>基础养老金支出</t>
  </si>
  <si>
    <t>个人帐户养老金支出</t>
  </si>
  <si>
    <t>丧葬补助金支出</t>
  </si>
  <si>
    <t>2301704</t>
  </si>
  <si>
    <t>转移支出</t>
  </si>
  <si>
    <t>20911</t>
  </si>
  <si>
    <r>
      <rPr>
        <b/>
        <sz val="11"/>
        <rFont val="方正仿宋_GBK"/>
        <charset val="134"/>
      </rPr>
      <t>机关事业单位</t>
    </r>
    <r>
      <rPr>
        <b/>
        <sz val="11"/>
        <rFont val="方正仿宋_GBK"/>
        <charset val="134"/>
      </rPr>
      <t>基本养老保险基金支出</t>
    </r>
  </si>
  <si>
    <t>2091101</t>
  </si>
  <si>
    <t>基本养老金支出</t>
  </si>
  <si>
    <t>2091199</t>
  </si>
  <si>
    <t>2301705</t>
  </si>
  <si>
    <t>20912</t>
  </si>
  <si>
    <t>城乡居民基本医疗保险基金支出</t>
  </si>
  <si>
    <t>城乡居民基本医疗保险医疗待遇支出</t>
  </si>
  <si>
    <t>大病医疗保险支出</t>
  </si>
  <si>
    <t>其他城乡居民基本医疗保险基金支出</t>
  </si>
  <si>
    <t>230</t>
  </si>
  <si>
    <t>23009</t>
  </si>
  <si>
    <t>年终结余</t>
  </si>
  <si>
    <t>政府一般债务限额及余额情况表</t>
  </si>
  <si>
    <t>执行数</t>
  </si>
  <si>
    <t>一、上两个年度末政府一般债务余额实际数</t>
  </si>
  <si>
    <t>二、上年度末政府一般债务余额限额</t>
  </si>
  <si>
    <t>三、因预算管理变化调整余额和限额</t>
  </si>
  <si>
    <t>四、调整后上年度末政府一般债务余额限额</t>
  </si>
  <si>
    <t>五、上年度政府一般债务发行额</t>
  </si>
  <si>
    <t>中央转贷地方的国际金融组织和外国政府贷款</t>
  </si>
  <si>
    <t>政府一般债券发行额</t>
  </si>
  <si>
    <t>六、上年度政府一般债务还本额</t>
  </si>
  <si>
    <t>七、上年度末政府一般债务余额预算执行数</t>
  </si>
  <si>
    <t>八、本年度政府一般债务余额新增限额</t>
  </si>
  <si>
    <t>九、本年度末政府一般债务余额限额</t>
  </si>
  <si>
    <t>备注：年初预算无新增一般债券，待调整预算后公开政府一般债务限额及余额情况。</t>
  </si>
  <si>
    <t>政府专项债务限额及余额情况表</t>
  </si>
  <si>
    <t>一、上两个年度末政府专项债务余额实际数</t>
  </si>
  <si>
    <t>二、上年度末政府专项债务余额限额</t>
  </si>
  <si>
    <t>四、调整后上年度末政府专项债务余额限额</t>
  </si>
  <si>
    <t>五、上年度政府专项债务发行额</t>
  </si>
  <si>
    <t>政府专项债券发行额</t>
  </si>
  <si>
    <t>六、上年度政府专项债务还本额</t>
  </si>
  <si>
    <t>七、上年度末政府专项债务余额预算执行数</t>
  </si>
  <si>
    <t>八、本年度政府专项债务余额新增限额</t>
  </si>
  <si>
    <t>九、本年度末政府专项债务余额限额</t>
  </si>
  <si>
    <t>备注：年初预算无新增专项债券，待调整预算后公开政府专项债务限额及余额情况。</t>
  </si>
  <si>
    <r>
      <rPr>
        <sz val="18"/>
        <color theme="1"/>
        <rFont val="Times New Roman"/>
        <family val="1"/>
      </rPr>
      <t>2025</t>
    </r>
    <r>
      <rPr>
        <sz val="18"/>
        <color theme="1"/>
        <rFont val="方正小标宋简体"/>
        <charset val="134"/>
      </rPr>
      <t>年政府债务预算收支安排情况表</t>
    </r>
  </si>
  <si>
    <t>金额</t>
  </si>
  <si>
    <t>一、2024年末政府债务限额</t>
  </si>
  <si>
    <t>其中：一般债务限额</t>
  </si>
  <si>
    <t xml:space="preserve">      专项债务限额</t>
  </si>
  <si>
    <t>二、2024年末政府债务余额</t>
  </si>
  <si>
    <t>其中：一般债务余额</t>
  </si>
  <si>
    <t xml:space="preserve">      专项债务余额</t>
  </si>
  <si>
    <t>三、2025年计划还本数</t>
  </si>
  <si>
    <t>（一）一般债券</t>
  </si>
  <si>
    <t>其中：拟申请再融资</t>
  </si>
  <si>
    <t xml:space="preserve">      财政预算安排</t>
  </si>
  <si>
    <t>（二）专项债券</t>
  </si>
  <si>
    <t>四、2025年计划付息数</t>
  </si>
  <si>
    <t xml:space="preserve"> AND T.AD_CODE_GK=1302 AND T.SET_YEAR_GK=2022</t>
  </si>
  <si>
    <t>上年债务限额及余额预算</t>
  </si>
  <si>
    <t>SET_YEAR_GK#2022</t>
  </si>
  <si>
    <t>SET_YEAR#2021</t>
  </si>
  <si>
    <t>AD_NAME#</t>
  </si>
  <si>
    <t>YBXE_Y1#</t>
  </si>
  <si>
    <t>ZXXE_Y1#</t>
  </si>
  <si>
    <t>YBYE_Y1#</t>
  </si>
  <si>
    <t>ZXYE_Y1#</t>
  </si>
  <si>
    <t>2024年乐亭县地方政府债务限额及余额预算情况表</t>
  </si>
  <si>
    <t>地   区</t>
  </si>
  <si>
    <t>2024年债务限额</t>
  </si>
  <si>
    <t>2024年债务余额预计执行数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</si>
  <si>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</si>
  <si>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</si>
  <si>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</si>
  <si>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</si>
  <si>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</si>
  <si>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</si>
  <si>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</si>
  <si>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</si>
  <si>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</si>
  <si>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乐亭县</t>
  </si>
  <si>
    <t xml:space="preserve"> AND T.AD_CODE_GK=130200 AND T.SET_YEAR_GK=2022</t>
  </si>
  <si>
    <t>AD_CODE#130200</t>
  </si>
  <si>
    <t>AD_NAME#130200 唐山市本级</t>
  </si>
  <si>
    <t>XM_NAME#</t>
  </si>
  <si>
    <t>AD_BDQ#</t>
  </si>
  <si>
    <t>乐亭县地方政府债券发行及还本付息情况表</t>
  </si>
  <si>
    <t>项    目</t>
  </si>
  <si>
    <t>公式</t>
  </si>
  <si>
    <t>本地区</t>
  </si>
  <si>
    <t>一、2024年发行预计执行数</t>
  </si>
  <si>
    <t>A=B+D</t>
  </si>
  <si>
    <t xml:space="preserve">   其中：再融资债券</t>
  </si>
  <si>
    <t>D</t>
  </si>
  <si>
    <t>二、2024年还本预计执行数</t>
  </si>
  <si>
    <t>F=G+H</t>
  </si>
  <si>
    <t>G</t>
  </si>
  <si>
    <t>H</t>
  </si>
  <si>
    <t>三、2024年付息预计执行数</t>
  </si>
  <si>
    <t>I=J+K</t>
  </si>
  <si>
    <t>J</t>
  </si>
  <si>
    <t>K</t>
  </si>
  <si>
    <t>四、2025年还本预算数</t>
  </si>
  <si>
    <t>L=M+O</t>
  </si>
  <si>
    <t>M</t>
  </si>
  <si>
    <t xml:space="preserve">   其中：再融资</t>
  </si>
  <si>
    <t xml:space="preserve">      财政预算安排 </t>
  </si>
  <si>
    <t>N</t>
  </si>
  <si>
    <t>O</t>
  </si>
  <si>
    <t>P</t>
  </si>
  <si>
    <t>五、2025年付息预算数</t>
  </si>
  <si>
    <t>Q=R+S</t>
  </si>
  <si>
    <t>R</t>
  </si>
  <si>
    <t>S</t>
  </si>
  <si>
    <t>当年债务限额提前下达情况</t>
  </si>
  <si>
    <t>乐亭县2025年地方政府债务限额提前下达情况表</t>
  </si>
  <si>
    <t>一：2024年地方政府债务限额</t>
  </si>
  <si>
    <t>其中： 一般债务限额</t>
  </si>
  <si>
    <t xml:space="preserve">       专项债务限额</t>
  </si>
  <si>
    <t>二：提前下达的2025年地方政府债务新增限额</t>
  </si>
  <si>
    <t>乐亭县2025年年初新增地方政府债券资金安排表</t>
  </si>
  <si>
    <t>序号</t>
  </si>
  <si>
    <t>项目类型</t>
  </si>
  <si>
    <t>项目主管部门</t>
  </si>
  <si>
    <t>债券性质</t>
  </si>
  <si>
    <t>债券规模</t>
  </si>
  <si>
    <t>注：空表列示</t>
  </si>
  <si>
    <t>乐亭县2025年地方政府再融资债券分月发行安排表</t>
  </si>
  <si>
    <t>时间</t>
  </si>
  <si>
    <t>再融资债券计划发行规模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</si>
  <si>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</si>
  <si>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</si>
  <si>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</si>
  <si>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</si>
  <si>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</si>
  <si>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</si>
  <si>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</si>
  <si>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</si>
  <si>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</si>
  <si>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</si>
  <si>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</si>
  <si>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</si>
  <si>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单位：万元</t>
    <phoneticPr fontId="35" type="noConversion"/>
  </si>
  <si>
    <t>预算数</t>
    <phoneticPr fontId="35" type="noConversion"/>
  </si>
  <si>
    <t>级次</t>
  </si>
  <si>
    <t>提前下达数</t>
  </si>
  <si>
    <t>执行中下达数</t>
  </si>
  <si>
    <t>拟使用一般债</t>
  </si>
  <si>
    <t>此表无数据,空表列示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</si>
  <si>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35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</si>
  <si>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35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</si>
  <si>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35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</si>
  <si>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35" type="noConversion"/>
  </si>
  <si>
    <r>
      <rPr>
        <sz val="11"/>
        <rFont val="宋体"/>
        <family val="3"/>
        <charset val="134"/>
      </rPr>
      <t>附表</t>
    </r>
    <r>
      <rPr>
        <sz val="11"/>
        <rFont val="Times New Roman"/>
        <family val="1"/>
      </rPr>
      <t>1-10</t>
    </r>
    <phoneticPr fontId="35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</si>
  <si>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35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</si>
  <si>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35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</si>
  <si>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35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</si>
  <si>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35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</si>
  <si>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35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</si>
  <si>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35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</si>
  <si>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35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</si>
  <si>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35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</si>
  <si>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1-19</t>
    </r>
    <phoneticPr fontId="35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</si>
  <si>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1-20</t>
    </r>
    <phoneticPr fontId="35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</si>
  <si>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1-21</t>
    </r>
    <phoneticPr fontId="35" type="noConversion"/>
  </si>
  <si>
    <t>五、2025年发行费用</t>
    <phoneticPr fontId="35" type="noConversion"/>
  </si>
  <si>
    <t>三公经费小计</t>
  </si>
  <si>
    <t>一、因公出国（境）费</t>
  </si>
  <si>
    <t>二、公务用车购置及运维费</t>
  </si>
  <si>
    <t xml:space="preserve">   其中：公务用车购置费</t>
  </si>
  <si>
    <t xml:space="preserve">         公务用车运行维护费</t>
  </si>
  <si>
    <t>三、公务接待费</t>
  </si>
  <si>
    <t>乐亭县财政拨款“三公”经费预算汇总表</t>
    <phoneticPr fontId="35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</si>
  <si>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1-28</t>
    </r>
    <phoneticPr fontId="35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</si>
  <si>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1-27</t>
    </r>
    <phoneticPr fontId="35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</si>
  <si>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1-26</t>
    </r>
    <phoneticPr fontId="35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</si>
  <si>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1-25</t>
    </r>
    <phoneticPr fontId="35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</si>
  <si>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1-24</t>
    </r>
    <phoneticPr fontId="35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</si>
  <si>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1-23</t>
    </r>
    <phoneticPr fontId="35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</si>
  <si>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1-22</t>
    </r>
    <phoneticPr fontId="35" type="noConversion"/>
  </si>
  <si>
    <t>税收返还、一般性转移支付分项目安排情况表</t>
    <phoneticPr fontId="35" type="noConversion"/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</si>
</sst>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76" formatCode="0.0"/>
    <numFmt numFmtId="177" formatCode="0.0_ "/>
    <numFmt numFmtId="178" formatCode="0.00_ "/>
    <numFmt numFmtId="179" formatCode="0_ "/>
    <numFmt numFmtId="180" formatCode="0_);[Red]\(0\)"/>
    <numFmt numFmtId="181" formatCode="0;_렀"/>
    <numFmt numFmtId="182" formatCode="0.0_);[Red]\(0.0\)"/>
    <numFmt numFmtId="183" formatCode="#,##0_ "/>
    <numFmt numFmtId="184" formatCode="0.00_);[Red]\(0.00\)"/>
  </numFmts>
  <fonts count="56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5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sz val="16"/>
      <name val="黑体"/>
      <charset val="134"/>
    </font>
    <font>
      <b/>
      <sz val="12"/>
      <name val="宋体"/>
      <charset val="134"/>
      <scheme val="minor"/>
    </font>
    <font>
      <sz val="18"/>
      <color theme="1"/>
      <name val="Times New Roman"/>
      <family val="1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name val="方正仿宋_GBK"/>
      <charset val="134"/>
    </font>
    <font>
      <sz val="11"/>
      <name val="Times New Roman"/>
      <family val="1"/>
    </font>
    <font>
      <sz val="18"/>
      <name val="方正小标宋_GBK"/>
      <charset val="134"/>
    </font>
    <font>
      <sz val="18"/>
      <name val="Times New Roman"/>
      <family val="1"/>
    </font>
    <font>
      <b/>
      <sz val="12"/>
      <name val="Times New Roman"/>
      <family val="1"/>
    </font>
    <font>
      <b/>
      <sz val="11"/>
      <name val="方正书宋_GBK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1"/>
      <name val="方正仿宋_GBK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4"/>
      <name val="Times New Roman"/>
      <family val="1"/>
    </font>
    <font>
      <sz val="10.5"/>
      <name val="Times New Roman"/>
      <family val="1"/>
    </font>
    <font>
      <b/>
      <sz val="9"/>
      <name val="Times New Roman"/>
      <family val="1"/>
    </font>
    <font>
      <b/>
      <sz val="11"/>
      <name val="宋体"/>
      <family val="3"/>
      <charset val="134"/>
    </font>
    <font>
      <sz val="11"/>
      <name val="方正书宋_GBK"/>
      <charset val="134"/>
    </font>
    <font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8"/>
      <name val="方正小标宋简体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sz val="10"/>
      <name val="Helv"/>
      <family val="2"/>
    </font>
    <font>
      <sz val="11"/>
      <color indexed="9"/>
      <name val="宋体"/>
      <family val="3"/>
      <charset val="134"/>
    </font>
    <font>
      <sz val="7"/>
      <name val="Small Fonts"/>
      <charset val="134"/>
    </font>
    <font>
      <sz val="10"/>
      <name val="MS Sans Serif"/>
      <family val="1"/>
    </font>
    <font>
      <sz val="11"/>
      <color indexed="20"/>
      <name val="宋体"/>
      <family val="3"/>
      <charset val="134"/>
    </font>
    <font>
      <sz val="12"/>
      <name val="Courier"/>
      <family val="3"/>
    </font>
    <font>
      <sz val="9"/>
      <name val="方正仿宋_GBK"/>
      <charset val="134"/>
    </font>
    <font>
      <sz val="11"/>
      <name val="黑体"/>
      <family val="3"/>
      <charset val="134"/>
    </font>
    <font>
      <sz val="18"/>
      <color theme="1"/>
      <name val="方正小标宋简体"/>
      <charset val="134"/>
    </font>
    <font>
      <sz val="9"/>
      <name val="方正书宋_GBK"/>
      <charset val="134"/>
    </font>
    <font>
      <b/>
      <sz val="9"/>
      <name val="方正书宋_GBK"/>
      <charset val="134"/>
    </font>
    <font>
      <sz val="10.5"/>
      <name val="方正仿宋_GBK"/>
      <charset val="134"/>
    </font>
    <font>
      <sz val="11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8"/>
      <color indexed="8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4"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53" fillId="2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37" fontId="43" fillId="0" borderId="0">
      <alignment vertical="center"/>
    </xf>
    <xf numFmtId="0" fontId="44" fillId="0" borderId="0">
      <alignment vertical="center"/>
    </xf>
    <xf numFmtId="9" fontId="41" fillId="0" borderId="0" applyFont="0" applyBorder="0" applyAlignment="0" applyProtection="0">
      <alignment vertical="center"/>
    </xf>
    <xf numFmtId="0" fontId="24" fillId="0" borderId="1">
      <alignment horizontal="distributed" vertical="center" wrapText="1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35" fillId="0" borderId="0">
      <alignment vertical="center"/>
      <protection locked="0"/>
    </xf>
    <xf numFmtId="0" fontId="35" fillId="0" borderId="0">
      <alignment vertical="center"/>
      <protection locked="0"/>
    </xf>
    <xf numFmtId="0" fontId="35" fillId="0" borderId="0">
      <alignment vertical="center"/>
      <protection locked="0"/>
    </xf>
    <xf numFmtId="0" fontId="35" fillId="0" borderId="0">
      <alignment vertical="center"/>
      <protection locked="0"/>
    </xf>
    <xf numFmtId="0" fontId="35" fillId="0" borderId="0">
      <alignment vertical="center"/>
      <protection locked="0"/>
    </xf>
    <xf numFmtId="0" fontId="35" fillId="0" borderId="0">
      <alignment vertical="center"/>
      <protection locked="0"/>
    </xf>
    <xf numFmtId="0" fontId="41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35" fillId="0" borderId="0">
      <alignment vertical="center"/>
      <protection locked="0"/>
    </xf>
    <xf numFmtId="0" fontId="35" fillId="0" borderId="0">
      <alignment vertical="center"/>
      <protection locked="0"/>
    </xf>
    <xf numFmtId="0" fontId="6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/>
    <xf numFmtId="0" fontId="1" fillId="0" borderId="0">
      <alignment vertical="center"/>
    </xf>
    <xf numFmtId="0" fontId="35" fillId="0" borderId="0">
      <alignment vertical="center"/>
      <protection locked="0"/>
    </xf>
    <xf numFmtId="0" fontId="35" fillId="0" borderId="0">
      <alignment vertical="center"/>
      <protection locked="0"/>
    </xf>
    <xf numFmtId="0" fontId="35" fillId="0" borderId="0">
      <alignment vertical="center"/>
      <protection locked="0"/>
    </xf>
    <xf numFmtId="0" fontId="35" fillId="0" borderId="0">
      <alignment vertical="center"/>
      <protection locked="0"/>
    </xf>
    <xf numFmtId="0" fontId="35" fillId="0" borderId="0">
      <alignment vertical="center"/>
      <protection locked="0"/>
    </xf>
    <xf numFmtId="0" fontId="35" fillId="0" borderId="0">
      <alignment vertical="center"/>
      <protection locked="0"/>
    </xf>
    <xf numFmtId="0" fontId="35" fillId="0" borderId="0">
      <alignment vertical="center"/>
      <protection locked="0"/>
    </xf>
    <xf numFmtId="0" fontId="35" fillId="0" borderId="0">
      <alignment vertical="center"/>
      <protection locked="0"/>
    </xf>
    <xf numFmtId="0" fontId="35" fillId="0" borderId="0">
      <alignment vertical="center"/>
      <protection locked="0"/>
    </xf>
    <xf numFmtId="0" fontId="35" fillId="0" borderId="0">
      <alignment vertical="center"/>
      <protection locked="0"/>
    </xf>
    <xf numFmtId="0" fontId="35" fillId="0" borderId="0">
      <alignment vertical="center"/>
      <protection locked="0"/>
    </xf>
    <xf numFmtId="0" fontId="35" fillId="0" borderId="0">
      <alignment vertical="center"/>
      <protection locked="0"/>
    </xf>
    <xf numFmtId="0" fontId="41" fillId="0" borderId="0">
      <alignment vertical="center"/>
    </xf>
    <xf numFmtId="0" fontId="35" fillId="0" borderId="0">
      <alignment vertical="center"/>
      <protection locked="0"/>
    </xf>
    <xf numFmtId="0" fontId="18" fillId="0" borderId="0">
      <alignment vertical="center"/>
    </xf>
    <xf numFmtId="0" fontId="44" fillId="0" borderId="0">
      <alignment vertical="center"/>
    </xf>
    <xf numFmtId="0" fontId="41" fillId="0" borderId="0" applyFont="0" applyBorder="0" applyAlignment="0" applyProtection="0">
      <alignment vertical="center"/>
    </xf>
    <xf numFmtId="4" fontId="41" fillId="0" borderId="0" applyFont="0" applyBorder="0" applyAlignment="0" applyProtection="0">
      <alignment vertical="center"/>
    </xf>
    <xf numFmtId="0" fontId="41" fillId="0" borderId="0" applyFont="0" applyBorder="0" applyAlignment="0" applyProtection="0">
      <alignment vertical="center"/>
    </xf>
    <xf numFmtId="0" fontId="41" fillId="0" borderId="0" applyFont="0" applyBorder="0" applyAlignment="0" applyProtection="0">
      <alignment vertical="center"/>
    </xf>
    <xf numFmtId="1" fontId="24" fillId="0" borderId="1">
      <alignment vertical="center"/>
      <protection locked="0"/>
    </xf>
    <xf numFmtId="0" fontId="46" fillId="0" borderId="0">
      <alignment vertical="center"/>
    </xf>
    <xf numFmtId="176" fontId="24" fillId="0" borderId="1">
      <alignment vertical="center"/>
      <protection locked="0"/>
    </xf>
    <xf numFmtId="0" fontId="41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</cellStyleXfs>
  <cellXfs count="362">
    <xf numFmtId="0" fontId="0" fillId="0" borderId="0" xfId="0" applyFill="1" applyAlignment="1"/>
    <xf numFmtId="0" fontId="1" fillId="0" borderId="0" xfId="42"/>
    <xf numFmtId="0" fontId="3" fillId="0" borderId="0" xfId="42" applyFont="1" applyBorder="1" applyAlignment="1">
      <alignment horizontal="right" vertical="center" wrapText="1"/>
    </xf>
    <xf numFmtId="0" fontId="4" fillId="0" borderId="1" xfId="42" applyFont="1" applyBorder="1" applyAlignment="1">
      <alignment horizontal="center" vertical="center" wrapText="1"/>
    </xf>
    <xf numFmtId="0" fontId="5" fillId="0" borderId="1" xfId="42" applyFont="1" applyBorder="1" applyAlignment="1">
      <alignment horizontal="center" vertical="center" wrapText="1"/>
    </xf>
    <xf numFmtId="4" fontId="5" fillId="0" borderId="1" xfId="42" applyNumberFormat="1" applyFont="1" applyBorder="1" applyAlignment="1">
      <alignment horizontal="right" vertical="center" wrapText="1"/>
    </xf>
    <xf numFmtId="0" fontId="1" fillId="0" borderId="0" xfId="42" applyBorder="1"/>
    <xf numFmtId="0" fontId="1" fillId="0" borderId="0" xfId="43">
      <alignment vertical="center"/>
    </xf>
    <xf numFmtId="0" fontId="3" fillId="0" borderId="0" xfId="42" applyFont="1" applyBorder="1" applyAlignment="1">
      <alignment vertical="center" wrapText="1"/>
    </xf>
    <xf numFmtId="4" fontId="5" fillId="0" borderId="1" xfId="42" applyNumberFormat="1" applyFont="1" applyBorder="1" applyAlignment="1">
      <alignment horizontal="center" vertical="center" wrapText="1"/>
    </xf>
    <xf numFmtId="0" fontId="5" fillId="0" borderId="1" xfId="42" applyFont="1" applyBorder="1" applyAlignment="1">
      <alignment horizontal="left" vertical="center" wrapText="1"/>
    </xf>
    <xf numFmtId="0" fontId="6" fillId="0" borderId="0" xfId="36">
      <alignment vertical="center"/>
    </xf>
    <xf numFmtId="0" fontId="3" fillId="0" borderId="0" xfId="36" applyFont="1" applyBorder="1" applyAlignment="1">
      <alignment vertical="center" wrapText="1"/>
    </xf>
    <xf numFmtId="0" fontId="1" fillId="0" borderId="0" xfId="40">
      <alignment vertical="center"/>
    </xf>
    <xf numFmtId="0" fontId="4" fillId="0" borderId="1" xfId="36" applyFont="1" applyBorder="1" applyAlignment="1">
      <alignment horizontal="center" vertical="center" wrapText="1"/>
    </xf>
    <xf numFmtId="0" fontId="5" fillId="0" borderId="1" xfId="36" applyFont="1" applyBorder="1" applyAlignment="1">
      <alignment vertical="center" wrapText="1"/>
    </xf>
    <xf numFmtId="0" fontId="5" fillId="0" borderId="1" xfId="36" applyFont="1" applyBorder="1" applyAlignment="1">
      <alignment horizontal="center" vertical="center" wrapText="1"/>
    </xf>
    <xf numFmtId="4" fontId="5" fillId="0" borderId="1" xfId="36" applyNumberFormat="1" applyFont="1" applyBorder="1" applyAlignment="1">
      <alignment horizontal="right" vertical="center" wrapText="1"/>
    </xf>
    <xf numFmtId="0" fontId="6" fillId="0" borderId="0" xfId="36" applyAlignment="1">
      <alignment horizontal="right" vertical="center"/>
    </xf>
    <xf numFmtId="0" fontId="5" fillId="0" borderId="1" xfId="36" applyFont="1" applyBorder="1" applyAlignment="1">
      <alignment horizontal="left" vertical="center" wrapText="1"/>
    </xf>
    <xf numFmtId="0" fontId="6" fillId="0" borderId="1" xfId="36" applyBorder="1">
      <alignment vertical="center"/>
    </xf>
    <xf numFmtId="0" fontId="3" fillId="0" borderId="0" xfId="39" applyFont="1" applyBorder="1" applyAlignment="1">
      <alignment vertical="center" wrapText="1"/>
    </xf>
    <xf numFmtId="0" fontId="6" fillId="0" borderId="0" xfId="39">
      <alignment vertical="center"/>
    </xf>
    <xf numFmtId="0" fontId="5" fillId="0" borderId="0" xfId="39" applyFont="1" applyBorder="1" applyAlignment="1">
      <alignment horizontal="right" vertical="center" wrapText="1"/>
    </xf>
    <xf numFmtId="0" fontId="8" fillId="0" borderId="1" xfId="39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/>
    </xf>
    <xf numFmtId="49" fontId="12" fillId="0" borderId="1" xfId="56" applyNumberFormat="1" applyFont="1" applyFill="1" applyBorder="1" applyAlignment="1">
      <alignment horizontal="left" vertical="center"/>
    </xf>
    <xf numFmtId="0" fontId="13" fillId="0" borderId="0" xfId="58" applyFont="1" applyFill="1" applyBorder="1" applyAlignment="1">
      <alignment horizontal="left" vertical="center"/>
    </xf>
    <xf numFmtId="49" fontId="14" fillId="0" borderId="0" xfId="56" applyNumberFormat="1" applyFont="1" applyFill="1" applyAlignment="1">
      <alignment horizontal="centerContinuous" vertical="center"/>
    </xf>
    <xf numFmtId="49" fontId="15" fillId="0" borderId="0" xfId="56" applyNumberFormat="1" applyFont="1" applyFill="1" applyAlignment="1">
      <alignment horizontal="centerContinuous" vertical="center"/>
    </xf>
    <xf numFmtId="0" fontId="16" fillId="0" borderId="0" xfId="56" applyFont="1" applyFill="1" applyAlignment="1">
      <alignment horizontal="center"/>
    </xf>
    <xf numFmtId="177" fontId="12" fillId="0" borderId="0" xfId="56" applyNumberFormat="1" applyFont="1" applyFill="1" applyAlignment="1">
      <alignment horizontal="right" vertical="center"/>
    </xf>
    <xf numFmtId="0" fontId="17" fillId="0" borderId="1" xfId="56" applyFont="1" applyFill="1" applyBorder="1" applyAlignment="1">
      <alignment horizontal="center" vertical="center"/>
    </xf>
    <xf numFmtId="179" fontId="12" fillId="0" borderId="1" xfId="56" applyNumberFormat="1" applyFont="1" applyFill="1" applyBorder="1" applyAlignment="1">
      <alignment horizontal="left" vertical="center"/>
    </xf>
    <xf numFmtId="179" fontId="12" fillId="0" borderId="1" xfId="56" applyNumberFormat="1" applyFont="1" applyFill="1" applyBorder="1" applyAlignment="1">
      <alignment horizontal="left" vertical="center" indent="1"/>
    </xf>
    <xf numFmtId="179" fontId="12" fillId="0" borderId="1" xfId="56" applyNumberFormat="1" applyFont="1" applyFill="1" applyBorder="1" applyAlignment="1">
      <alignment horizontal="right" vertical="center"/>
    </xf>
    <xf numFmtId="0" fontId="12" fillId="0" borderId="1" xfId="56" applyFont="1" applyFill="1" applyBorder="1" applyAlignment="1">
      <alignment horizontal="left" vertical="center"/>
    </xf>
    <xf numFmtId="0" fontId="18" fillId="0" borderId="0" xfId="56" applyFont="1" applyFill="1" applyAlignment="1"/>
    <xf numFmtId="0" fontId="19" fillId="0" borderId="0" xfId="56" applyFont="1" applyFill="1" applyAlignment="1"/>
    <xf numFmtId="0" fontId="13" fillId="0" borderId="0" xfId="57" applyFont="1" applyFill="1" applyAlignment="1">
      <alignment vertical="top"/>
      <protection locked="0"/>
    </xf>
    <xf numFmtId="0" fontId="13" fillId="0" borderId="0" xfId="57" applyFont="1" applyFill="1" applyAlignment="1">
      <alignment horizontal="left" vertical="top" indent="1"/>
      <protection locked="0"/>
    </xf>
    <xf numFmtId="0" fontId="13" fillId="0" borderId="0" xfId="57" applyFont="1" applyFill="1" applyAlignment="1">
      <alignment horizontal="left" vertical="top" indent="2"/>
      <protection locked="0"/>
    </xf>
    <xf numFmtId="0" fontId="13" fillId="0" borderId="0" xfId="57" applyFont="1" applyFill="1" applyBorder="1" applyAlignment="1">
      <alignment vertical="top"/>
      <protection locked="0"/>
    </xf>
    <xf numFmtId="49" fontId="13" fillId="0" borderId="0" xfId="57" applyNumberFormat="1" applyFont="1" applyFill="1" applyAlignment="1">
      <alignment horizontal="left" vertical="top"/>
      <protection locked="0"/>
    </xf>
    <xf numFmtId="180" fontId="13" fillId="0" borderId="0" xfId="57" applyNumberFormat="1" applyFont="1" applyFill="1" applyAlignment="1">
      <alignment vertical="top"/>
      <protection locked="0"/>
    </xf>
    <xf numFmtId="0" fontId="20" fillId="0" borderId="0" xfId="57" applyFont="1" applyFill="1" applyAlignment="1">
      <alignment vertical="top"/>
      <protection locked="0"/>
    </xf>
    <xf numFmtId="49" fontId="20" fillId="0" borderId="0" xfId="41" applyNumberFormat="1" applyFont="1" applyFill="1" applyAlignment="1"/>
    <xf numFmtId="2" fontId="20" fillId="0" borderId="0" xfId="41" applyNumberFormat="1" applyFont="1" applyFill="1" applyAlignment="1"/>
    <xf numFmtId="180" fontId="20" fillId="0" borderId="0" xfId="57" applyNumberFormat="1" applyFont="1" applyFill="1" applyAlignment="1">
      <alignment vertical="top"/>
      <protection locked="0"/>
    </xf>
    <xf numFmtId="180" fontId="13" fillId="0" borderId="0" xfId="57" applyNumberFormat="1" applyFont="1" applyFill="1" applyAlignment="1">
      <alignment horizontal="right" vertical="top"/>
      <protection locked="0"/>
    </xf>
    <xf numFmtId="49" fontId="21" fillId="0" borderId="1" xfId="57" applyNumberFormat="1" applyFont="1" applyFill="1" applyBorder="1" applyAlignment="1">
      <alignment horizontal="center" vertical="center"/>
      <protection locked="0"/>
    </xf>
    <xf numFmtId="0" fontId="21" fillId="0" borderId="1" xfId="57" applyFont="1" applyFill="1" applyBorder="1" applyAlignment="1">
      <alignment horizontal="center" vertical="center"/>
      <protection locked="0"/>
    </xf>
    <xf numFmtId="180" fontId="21" fillId="0" borderId="1" xfId="57" applyNumberFormat="1" applyFont="1" applyFill="1" applyBorder="1" applyAlignment="1">
      <alignment horizontal="center" vertical="center"/>
      <protection locked="0"/>
    </xf>
    <xf numFmtId="0" fontId="13" fillId="0" borderId="0" xfId="41" applyFont="1" applyFill="1" applyAlignment="1">
      <alignment vertical="center" wrapText="1"/>
    </xf>
    <xf numFmtId="49" fontId="21" fillId="0" borderId="1" xfId="57" applyNumberFormat="1" applyFont="1" applyFill="1" applyBorder="1" applyAlignment="1">
      <alignment horizontal="left" vertical="center"/>
      <protection locked="0"/>
    </xf>
    <xf numFmtId="0" fontId="21" fillId="0" borderId="1" xfId="57" applyFont="1" applyFill="1" applyBorder="1" applyAlignment="1">
      <alignment horizontal="left" vertical="center"/>
      <protection locked="0"/>
    </xf>
    <xf numFmtId="180" fontId="21" fillId="0" borderId="1" xfId="57" applyNumberFormat="1" applyFont="1" applyFill="1" applyBorder="1" applyAlignment="1">
      <alignment vertical="center"/>
      <protection locked="0"/>
    </xf>
    <xf numFmtId="179" fontId="13" fillId="0" borderId="0" xfId="57" applyNumberFormat="1" applyFont="1" applyFill="1" applyAlignment="1">
      <alignment vertical="top"/>
      <protection locked="0"/>
    </xf>
    <xf numFmtId="178" fontId="13" fillId="0" borderId="0" xfId="57" applyNumberFormat="1" applyFont="1" applyFill="1" applyAlignment="1">
      <alignment vertical="top"/>
      <protection locked="0"/>
    </xf>
    <xf numFmtId="49" fontId="13" fillId="0" borderId="0" xfId="41" applyNumberFormat="1" applyFont="1" applyFill="1" applyAlignment="1"/>
    <xf numFmtId="49" fontId="21" fillId="0" borderId="1" xfId="57" applyNumberFormat="1" applyFont="1" applyFill="1" applyBorder="1" applyAlignment="1">
      <alignment horizontal="left" vertical="center" indent="1"/>
      <protection locked="0"/>
    </xf>
    <xf numFmtId="0" fontId="22" fillId="0" borderId="1" xfId="57" applyFont="1" applyFill="1" applyBorder="1" applyAlignment="1">
      <alignment horizontal="left" vertical="center" wrapText="1" indent="1"/>
      <protection locked="0"/>
    </xf>
    <xf numFmtId="179" fontId="13" fillId="0" borderId="0" xfId="57" applyNumberFormat="1" applyFont="1" applyFill="1" applyAlignment="1">
      <alignment horizontal="left" vertical="top" indent="1"/>
      <protection locked="0"/>
    </xf>
    <xf numFmtId="49" fontId="13" fillId="0" borderId="0" xfId="41" applyNumberFormat="1" applyFont="1" applyFill="1" applyAlignment="1">
      <alignment horizontal="left" indent="1"/>
    </xf>
    <xf numFmtId="49" fontId="13" fillId="0" borderId="1" xfId="57" applyNumberFormat="1" applyFont="1" applyFill="1" applyBorder="1" applyAlignment="1">
      <alignment horizontal="left" vertical="center" indent="2"/>
      <protection locked="0"/>
    </xf>
    <xf numFmtId="49" fontId="12" fillId="0" borderId="1" xfId="57" applyNumberFormat="1" applyFont="1" applyFill="1" applyBorder="1" applyAlignment="1">
      <alignment horizontal="left" vertical="center" indent="2"/>
      <protection locked="0"/>
    </xf>
    <xf numFmtId="0" fontId="23" fillId="0" borderId="1" xfId="0" applyFont="1" applyBorder="1">
      <alignment vertical="center"/>
    </xf>
    <xf numFmtId="179" fontId="13" fillId="0" borderId="0" xfId="57" applyNumberFormat="1" applyFont="1" applyFill="1" applyAlignment="1">
      <alignment horizontal="left" vertical="top" indent="2"/>
      <protection locked="0"/>
    </xf>
    <xf numFmtId="49" fontId="13" fillId="0" borderId="0" xfId="41" applyNumberFormat="1" applyFont="1" applyFill="1" applyAlignment="1">
      <alignment horizontal="left" indent="2"/>
    </xf>
    <xf numFmtId="180" fontId="13" fillId="0" borderId="1" xfId="57" applyNumberFormat="1" applyFont="1" applyFill="1" applyBorder="1" applyAlignment="1">
      <alignment vertical="center"/>
      <protection locked="0"/>
    </xf>
    <xf numFmtId="49" fontId="22" fillId="0" borderId="1" xfId="57" applyNumberFormat="1" applyFont="1" applyFill="1" applyBorder="1" applyAlignment="1">
      <alignment horizontal="left" vertical="center" indent="1"/>
      <protection locked="0"/>
    </xf>
    <xf numFmtId="49" fontId="22" fillId="0" borderId="1" xfId="41" applyNumberFormat="1" applyFont="1" applyFill="1" applyBorder="1" applyAlignment="1">
      <alignment horizontal="left" vertical="center" indent="1"/>
    </xf>
    <xf numFmtId="0" fontId="12" fillId="0" borderId="1" xfId="41" applyFont="1" applyFill="1" applyBorder="1" applyAlignment="1">
      <alignment horizontal="left" vertical="center" indent="2"/>
    </xf>
    <xf numFmtId="181" fontId="13" fillId="0" borderId="0" xfId="57" applyNumberFormat="1" applyFont="1" applyFill="1" applyAlignment="1">
      <alignment vertical="top"/>
      <protection locked="0"/>
    </xf>
    <xf numFmtId="180" fontId="13" fillId="0" borderId="7" xfId="57" applyNumberFormat="1" applyFont="1" applyFill="1" applyBorder="1" applyAlignment="1">
      <alignment vertical="center"/>
      <protection locked="0"/>
    </xf>
    <xf numFmtId="179" fontId="13" fillId="0" borderId="0" xfId="57" applyNumberFormat="1" applyFont="1" applyFill="1" applyBorder="1" applyAlignment="1">
      <alignment vertical="top"/>
      <protection locked="0"/>
    </xf>
    <xf numFmtId="49" fontId="13" fillId="0" borderId="0" xfId="41" applyNumberFormat="1" applyFont="1" applyFill="1" applyBorder="1" applyAlignment="1"/>
    <xf numFmtId="49" fontId="21" fillId="0" borderId="8" xfId="57" applyNumberFormat="1" applyFont="1" applyFill="1" applyBorder="1" applyAlignment="1">
      <alignment horizontal="left" vertical="center"/>
      <protection locked="0"/>
    </xf>
    <xf numFmtId="0" fontId="24" fillId="0" borderId="1" xfId="57" applyFont="1" applyFill="1" applyBorder="1" applyAlignment="1">
      <alignment horizontal="left" vertical="center"/>
      <protection locked="0"/>
    </xf>
    <xf numFmtId="0" fontId="21" fillId="0" borderId="9" xfId="57" applyFont="1" applyFill="1" applyBorder="1" applyAlignment="1">
      <alignment horizontal="left" vertical="center"/>
      <protection locked="0"/>
    </xf>
    <xf numFmtId="180" fontId="21" fillId="0" borderId="7" xfId="57" applyNumberFormat="1" applyFont="1" applyFill="1" applyBorder="1" applyAlignment="1">
      <alignment vertical="center"/>
      <protection locked="0"/>
    </xf>
    <xf numFmtId="0" fontId="13" fillId="0" borderId="0" xfId="41" applyFont="1" applyFill="1" applyAlignment="1">
      <alignment horizontal="center" vertical="center" wrapText="1"/>
    </xf>
    <xf numFmtId="2" fontId="13" fillId="0" borderId="0" xfId="41" applyNumberFormat="1" applyFont="1" applyFill="1" applyAlignment="1"/>
    <xf numFmtId="2" fontId="13" fillId="0" borderId="0" xfId="41" applyNumberFormat="1" applyFont="1" applyFill="1" applyAlignment="1">
      <alignment horizontal="left" indent="1"/>
    </xf>
    <xf numFmtId="180" fontId="13" fillId="0" borderId="0" xfId="57" applyNumberFormat="1" applyFont="1" applyFill="1" applyAlignment="1">
      <alignment horizontal="left" vertical="top" indent="1"/>
      <protection locked="0"/>
    </xf>
    <xf numFmtId="2" fontId="13" fillId="0" borderId="0" xfId="41" applyNumberFormat="1" applyFont="1" applyFill="1" applyAlignment="1">
      <alignment horizontal="left" indent="2"/>
    </xf>
    <xf numFmtId="180" fontId="13" fillId="0" borderId="0" xfId="57" applyNumberFormat="1" applyFont="1" applyFill="1" applyAlignment="1">
      <alignment horizontal="left" vertical="top" indent="2"/>
      <protection locked="0"/>
    </xf>
    <xf numFmtId="2" fontId="13" fillId="0" borderId="0" xfId="41" applyNumberFormat="1" applyFont="1" applyFill="1" applyBorder="1" applyAlignment="1"/>
    <xf numFmtId="180" fontId="13" fillId="0" borderId="0" xfId="57" applyNumberFormat="1" applyFont="1" applyFill="1" applyBorder="1" applyAlignment="1">
      <alignment vertical="top"/>
      <protection locked="0"/>
    </xf>
    <xf numFmtId="49" fontId="13" fillId="0" borderId="0" xfId="41" applyNumberFormat="1" applyFont="1" applyFill="1" applyAlignment="1" applyProtection="1">
      <alignment vertical="center"/>
      <protection locked="0"/>
    </xf>
    <xf numFmtId="2" fontId="13" fillId="0" borderId="0" xfId="41" applyNumberFormat="1" applyFont="1" applyFill="1" applyAlignment="1" applyProtection="1">
      <alignment vertical="center"/>
      <protection locked="0"/>
    </xf>
    <xf numFmtId="49" fontId="13" fillId="0" borderId="0" xfId="41" applyNumberFormat="1" applyFont="1" applyFill="1" applyAlignment="1" applyProtection="1">
      <alignment horizontal="left" vertical="center" indent="1"/>
      <protection locked="0"/>
    </xf>
    <xf numFmtId="2" fontId="13" fillId="0" borderId="0" xfId="41" applyNumberFormat="1" applyFont="1" applyFill="1" applyAlignment="1" applyProtection="1">
      <alignment horizontal="left" vertical="center" indent="1"/>
      <protection locked="0"/>
    </xf>
    <xf numFmtId="49" fontId="13" fillId="0" borderId="0" xfId="41" applyNumberFormat="1" applyFont="1" applyFill="1" applyAlignment="1" applyProtection="1">
      <alignment horizontal="left" vertical="center" indent="2"/>
      <protection locked="0"/>
    </xf>
    <xf numFmtId="2" fontId="13" fillId="0" borderId="0" xfId="41" applyNumberFormat="1" applyFont="1" applyFill="1" applyAlignment="1" applyProtection="1">
      <alignment horizontal="left" vertical="center" indent="2"/>
      <protection locked="0"/>
    </xf>
    <xf numFmtId="49" fontId="13" fillId="0" borderId="0" xfId="41" applyNumberFormat="1" applyFont="1" applyFill="1" applyBorder="1" applyAlignment="1" applyProtection="1">
      <alignment vertical="center"/>
      <protection locked="0"/>
    </xf>
    <xf numFmtId="2" fontId="13" fillId="0" borderId="0" xfId="41" applyNumberFormat="1" applyFont="1" applyFill="1" applyBorder="1" applyAlignment="1" applyProtection="1">
      <alignment vertical="center"/>
      <protection locked="0"/>
    </xf>
    <xf numFmtId="179" fontId="21" fillId="0" borderId="7" xfId="57" applyNumberFormat="1" applyFont="1" applyFill="1" applyBorder="1" applyAlignment="1">
      <alignment vertical="center"/>
      <protection locked="0"/>
    </xf>
    <xf numFmtId="179" fontId="20" fillId="0" borderId="0" xfId="57" applyNumberFormat="1" applyFont="1" applyFill="1" applyAlignment="1">
      <alignment vertical="top"/>
      <protection locked="0"/>
    </xf>
    <xf numFmtId="49" fontId="20" fillId="0" borderId="0" xfId="41" applyNumberFormat="1" applyFont="1" applyFill="1" applyAlignment="1" applyProtection="1">
      <alignment vertical="center"/>
      <protection locked="0"/>
    </xf>
    <xf numFmtId="2" fontId="20" fillId="0" borderId="0" xfId="41" applyNumberFormat="1" applyFont="1" applyFill="1" applyAlignment="1" applyProtection="1">
      <alignment vertical="center"/>
      <protection locked="0"/>
    </xf>
    <xf numFmtId="0" fontId="13" fillId="0" borderId="0" xfId="41" applyFont="1" applyFill="1" applyAlignment="1">
      <alignment vertical="center"/>
    </xf>
    <xf numFmtId="0" fontId="21" fillId="0" borderId="0" xfId="41" applyFont="1" applyFill="1" applyAlignment="1">
      <alignment vertical="center"/>
    </xf>
    <xf numFmtId="0" fontId="19" fillId="0" borderId="0" xfId="41" applyFont="1" applyFill="1" applyAlignment="1">
      <alignment vertical="center"/>
    </xf>
    <xf numFmtId="180" fontId="19" fillId="0" borderId="0" xfId="41" applyNumberFormat="1" applyFont="1" applyFill="1" applyAlignment="1">
      <alignment vertical="center"/>
    </xf>
    <xf numFmtId="180" fontId="13" fillId="0" borderId="0" xfId="41" applyNumberFormat="1" applyFont="1" applyFill="1" applyAlignment="1">
      <alignment horizontal="right" vertical="center"/>
    </xf>
    <xf numFmtId="0" fontId="21" fillId="0" borderId="1" xfId="41" applyFont="1" applyFill="1" applyBorder="1" applyAlignment="1">
      <alignment horizontal="center" vertical="center"/>
    </xf>
    <xf numFmtId="180" fontId="21" fillId="0" borderId="1" xfId="41" applyNumberFormat="1" applyFont="1" applyFill="1" applyBorder="1" applyAlignment="1">
      <alignment horizontal="center" vertical="center"/>
    </xf>
    <xf numFmtId="0" fontId="21" fillId="0" borderId="1" xfId="41" applyFont="1" applyFill="1" applyBorder="1" applyAlignment="1">
      <alignment horizontal="left" vertical="center"/>
    </xf>
    <xf numFmtId="0" fontId="22" fillId="0" borderId="1" xfId="41" applyFont="1" applyFill="1" applyBorder="1" applyAlignment="1">
      <alignment vertical="center"/>
    </xf>
    <xf numFmtId="49" fontId="21" fillId="0" borderId="1" xfId="41" applyNumberFormat="1" applyFont="1" applyFill="1" applyBorder="1" applyAlignment="1">
      <alignment horizontal="left" vertical="center" indent="1"/>
    </xf>
    <xf numFmtId="180" fontId="21" fillId="0" borderId="1" xfId="41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180" fontId="13" fillId="0" borderId="0" xfId="41" applyNumberFormat="1" applyFont="1" applyFill="1" applyAlignment="1">
      <alignment vertical="center"/>
    </xf>
    <xf numFmtId="180" fontId="21" fillId="0" borderId="1" xfId="41" applyNumberFormat="1" applyFont="1" applyFill="1" applyBorder="1" applyAlignment="1">
      <alignment vertical="center"/>
    </xf>
    <xf numFmtId="182" fontId="21" fillId="0" borderId="1" xfId="41" applyNumberFormat="1" applyFont="1" applyFill="1" applyBorder="1" applyAlignment="1">
      <alignment horizontal="right" vertical="center"/>
    </xf>
    <xf numFmtId="0" fontId="21" fillId="0" borderId="1" xfId="41" applyFont="1" applyFill="1" applyBorder="1" applyAlignment="1">
      <alignment vertical="center"/>
    </xf>
    <xf numFmtId="180" fontId="13" fillId="0" borderId="1" xfId="41" applyNumberFormat="1" applyFont="1" applyFill="1" applyBorder="1" applyAlignment="1">
      <alignment horizontal="right" vertical="center"/>
    </xf>
    <xf numFmtId="0" fontId="21" fillId="0" borderId="4" xfId="41" applyFont="1" applyFill="1" applyBorder="1" applyAlignment="1">
      <alignment horizontal="left" vertical="center"/>
    </xf>
    <xf numFmtId="0" fontId="21" fillId="0" borderId="6" xfId="41" applyFont="1" applyFill="1" applyBorder="1" applyAlignment="1">
      <alignment vertical="center"/>
    </xf>
    <xf numFmtId="0" fontId="21" fillId="0" borderId="4" xfId="41" applyFont="1" applyFill="1" applyBorder="1" applyAlignment="1">
      <alignment horizontal="center" vertical="center"/>
    </xf>
    <xf numFmtId="0" fontId="13" fillId="0" borderId="0" xfId="56" applyFont="1" applyFill="1" applyAlignment="1">
      <alignment wrapText="1"/>
    </xf>
    <xf numFmtId="0" fontId="17" fillId="0" borderId="0" xfId="56" applyFont="1" applyFill="1" applyAlignment="1">
      <alignment horizontal="center" vertical="center" wrapText="1"/>
    </xf>
    <xf numFmtId="0" fontId="21" fillId="0" borderId="0" xfId="56" applyFont="1" applyFill="1" applyAlignment="1">
      <alignment horizontal="center" vertical="center" wrapText="1"/>
    </xf>
    <xf numFmtId="0" fontId="21" fillId="0" borderId="0" xfId="56" applyFont="1" applyFill="1" applyAlignment="1">
      <alignment wrapText="1"/>
    </xf>
    <xf numFmtId="0" fontId="19" fillId="0" borderId="0" xfId="56" applyFont="1" applyFill="1" applyAlignment="1">
      <alignment wrapText="1"/>
    </xf>
    <xf numFmtId="0" fontId="13" fillId="0" borderId="0" xfId="58" applyFont="1" applyFill="1" applyBorder="1" applyAlignment="1">
      <alignment horizontal="left" vertical="center" wrapText="1"/>
    </xf>
    <xf numFmtId="0" fontId="25" fillId="0" borderId="0" xfId="58" applyFont="1" applyFill="1" applyBorder="1" applyAlignment="1">
      <alignment horizontal="left" vertical="center" wrapText="1"/>
    </xf>
    <xf numFmtId="49" fontId="14" fillId="0" borderId="0" xfId="56" applyNumberFormat="1" applyFont="1" applyFill="1" applyAlignment="1">
      <alignment horizontal="centerContinuous" vertical="center" wrapText="1"/>
    </xf>
    <xf numFmtId="49" fontId="15" fillId="0" borderId="0" xfId="56" applyNumberFormat="1" applyFont="1" applyFill="1" applyAlignment="1">
      <alignment horizontal="centerContinuous" vertical="center" wrapText="1"/>
    </xf>
    <xf numFmtId="0" fontId="21" fillId="0" borderId="0" xfId="56" applyFont="1" applyFill="1" applyAlignment="1">
      <alignment horizontal="center" wrapText="1"/>
    </xf>
    <xf numFmtId="180" fontId="26" fillId="0" borderId="0" xfId="57" applyNumberFormat="1" applyFont="1" applyFill="1" applyAlignment="1">
      <alignment horizontal="right" vertical="top"/>
      <protection locked="0"/>
    </xf>
    <xf numFmtId="0" fontId="17" fillId="0" borderId="1" xfId="56" applyFont="1" applyFill="1" applyBorder="1" applyAlignment="1">
      <alignment horizontal="center" vertical="center" wrapText="1"/>
    </xf>
    <xf numFmtId="1" fontId="17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56" applyFont="1" applyFill="1" applyBorder="1" applyAlignment="1">
      <alignment horizontal="center" vertical="center" wrapText="1"/>
    </xf>
    <xf numFmtId="179" fontId="13" fillId="0" borderId="1" xfId="56" applyNumberFormat="1" applyFont="1" applyFill="1" applyBorder="1" applyAlignment="1">
      <alignment horizontal="right" vertical="center" wrapText="1"/>
    </xf>
    <xf numFmtId="0" fontId="21" fillId="0" borderId="0" xfId="56" applyFont="1" applyFill="1" applyBorder="1" applyAlignment="1">
      <alignment horizontal="center" vertical="center" wrapText="1"/>
    </xf>
    <xf numFmtId="0" fontId="13" fillId="0" borderId="0" xfId="56" applyFont="1" applyFill="1" applyBorder="1" applyAlignment="1">
      <alignment wrapText="1"/>
    </xf>
    <xf numFmtId="0" fontId="21" fillId="0" borderId="1" xfId="56" applyFont="1" applyFill="1" applyBorder="1" applyAlignment="1">
      <alignment horizontal="center" vertical="center" wrapText="1"/>
    </xf>
    <xf numFmtId="0" fontId="21" fillId="0" borderId="0" xfId="56" applyFont="1" applyFill="1" applyBorder="1" applyAlignment="1">
      <alignment wrapText="1"/>
    </xf>
    <xf numFmtId="0" fontId="27" fillId="0" borderId="0" xfId="57" applyFont="1" applyFill="1" applyAlignment="1">
      <alignment vertical="top"/>
      <protection locked="0"/>
    </xf>
    <xf numFmtId="49" fontId="17" fillId="0" borderId="1" xfId="57" applyNumberFormat="1" applyFont="1" applyFill="1" applyBorder="1" applyAlignment="1">
      <alignment horizontal="center" vertical="center"/>
      <protection locked="0"/>
    </xf>
    <xf numFmtId="0" fontId="21" fillId="0" borderId="0" xfId="57" applyFont="1" applyFill="1" applyAlignment="1">
      <alignment vertical="top"/>
      <protection locked="0"/>
    </xf>
    <xf numFmtId="0" fontId="27" fillId="0" borderId="0" xfId="41" applyFont="1" applyFill="1" applyAlignment="1">
      <alignment vertical="center" wrapText="1"/>
    </xf>
    <xf numFmtId="49" fontId="13" fillId="0" borderId="1" xfId="57" applyNumberFormat="1" applyFont="1" applyFill="1" applyBorder="1" applyAlignment="1">
      <alignment horizontal="center" vertical="center"/>
      <protection locked="0"/>
    </xf>
    <xf numFmtId="49" fontId="13" fillId="0" borderId="1" xfId="57" applyNumberFormat="1" applyFont="1" applyFill="1" applyBorder="1" applyAlignment="1">
      <alignment horizontal="left" vertical="center"/>
      <protection locked="0"/>
    </xf>
    <xf numFmtId="178" fontId="20" fillId="0" borderId="0" xfId="57" applyNumberFormat="1" applyFont="1" applyFill="1" applyAlignment="1">
      <alignment vertical="top"/>
      <protection locked="0"/>
    </xf>
    <xf numFmtId="49" fontId="13" fillId="0" borderId="1" xfId="57" applyNumberFormat="1" applyFont="1" applyFill="1" applyBorder="1" applyAlignment="1">
      <alignment horizontal="left" vertical="center" indent="1"/>
      <protection locked="0"/>
    </xf>
    <xf numFmtId="0" fontId="20" fillId="0" borderId="0" xfId="41" applyFont="1" applyFill="1" applyAlignment="1">
      <alignment vertical="center" wrapText="1"/>
    </xf>
    <xf numFmtId="49" fontId="24" fillId="0" borderId="0" xfId="57" applyNumberFormat="1" applyFont="1" applyFill="1" applyAlignment="1">
      <alignment horizontal="left" vertical="top"/>
      <protection locked="0"/>
    </xf>
    <xf numFmtId="180" fontId="27" fillId="0" borderId="0" xfId="57" applyNumberFormat="1" applyFont="1" applyFill="1" applyAlignment="1">
      <alignment vertical="top"/>
      <protection locked="0"/>
    </xf>
    <xf numFmtId="0" fontId="27" fillId="0" borderId="0" xfId="41" applyFont="1" applyFill="1" applyAlignment="1">
      <alignment horizontal="center" vertical="center" wrapText="1"/>
    </xf>
    <xf numFmtId="0" fontId="20" fillId="0" borderId="0" xfId="41" applyFont="1" applyFill="1" applyAlignment="1">
      <alignment horizontal="center" vertical="center" wrapText="1"/>
    </xf>
    <xf numFmtId="179" fontId="13" fillId="0" borderId="1" xfId="57" applyNumberFormat="1" applyFont="1" applyFill="1" applyBorder="1" applyAlignment="1">
      <alignment vertical="center"/>
      <protection locked="0"/>
    </xf>
    <xf numFmtId="49" fontId="20" fillId="0" borderId="0" xfId="57" applyNumberFormat="1" applyFont="1" applyFill="1" applyAlignment="1">
      <alignment horizontal="left" vertical="top" indent="1"/>
      <protection locked="0"/>
    </xf>
    <xf numFmtId="49" fontId="20" fillId="0" borderId="0" xfId="57" applyNumberFormat="1" applyFont="1" applyFill="1" applyAlignment="1">
      <alignment horizontal="left" vertical="top" indent="2"/>
      <protection locked="0"/>
    </xf>
    <xf numFmtId="180" fontId="13" fillId="0" borderId="1" xfId="57" applyNumberFormat="1" applyFont="1" applyFill="1" applyBorder="1" applyAlignment="1">
      <alignment horizontal="center" vertical="center"/>
      <protection locked="0"/>
    </xf>
    <xf numFmtId="49" fontId="22" fillId="0" borderId="1" xfId="57" applyNumberFormat="1" applyFont="1" applyFill="1" applyBorder="1" applyAlignment="1">
      <alignment horizontal="left" vertical="center" wrapText="1" indent="1"/>
      <protection locked="0"/>
    </xf>
    <xf numFmtId="49" fontId="13" fillId="0" borderId="0" xfId="57" applyNumberFormat="1" applyFont="1" applyFill="1" applyAlignment="1">
      <alignment horizontal="left" vertical="top" indent="1"/>
      <protection locked="0"/>
    </xf>
    <xf numFmtId="49" fontId="20" fillId="0" borderId="0" xfId="41" applyNumberFormat="1" applyFont="1" applyFill="1" applyAlignment="1">
      <alignment horizontal="left" indent="1"/>
    </xf>
    <xf numFmtId="49" fontId="13" fillId="0" borderId="0" xfId="57" applyNumberFormat="1" applyFont="1" applyFill="1" applyAlignment="1">
      <alignment horizontal="left" vertical="top" indent="2"/>
      <protection locked="0"/>
    </xf>
    <xf numFmtId="49" fontId="20" fillId="0" borderId="0" xfId="41" applyNumberFormat="1" applyFont="1" applyFill="1" applyAlignment="1">
      <alignment horizontal="left" indent="2"/>
    </xf>
    <xf numFmtId="49" fontId="20" fillId="0" borderId="0" xfId="41" applyNumberFormat="1" applyFont="1" applyFill="1" applyAlignment="1" applyProtection="1">
      <alignment horizontal="left" vertical="center" indent="1"/>
      <protection locked="0"/>
    </xf>
    <xf numFmtId="49" fontId="20" fillId="0" borderId="0" xfId="41" applyNumberFormat="1" applyFont="1" applyFill="1" applyAlignment="1" applyProtection="1">
      <alignment horizontal="left" vertical="center" indent="2"/>
      <protection locked="0"/>
    </xf>
    <xf numFmtId="179" fontId="21" fillId="0" borderId="1" xfId="57" applyNumberFormat="1" applyFont="1" applyFill="1" applyBorder="1" applyAlignment="1">
      <alignment vertical="center"/>
      <protection locked="0"/>
    </xf>
    <xf numFmtId="180" fontId="13" fillId="0" borderId="0" xfId="57" applyNumberFormat="1" applyFont="1" applyFill="1" applyAlignment="1">
      <alignment horizontal="right" vertical="center"/>
      <protection locked="0"/>
    </xf>
    <xf numFmtId="49" fontId="22" fillId="0" borderId="1" xfId="57" applyNumberFormat="1" applyFont="1" applyFill="1" applyBorder="1" applyAlignment="1">
      <alignment horizontal="left" vertical="center"/>
      <protection locked="0"/>
    </xf>
    <xf numFmtId="49" fontId="13" fillId="0" borderId="0" xfId="41" applyNumberFormat="1" applyFont="1" applyFill="1" applyAlignment="1">
      <alignment horizontal="left"/>
    </xf>
    <xf numFmtId="49" fontId="12" fillId="0" borderId="1" xfId="57" applyNumberFormat="1" applyFont="1" applyFill="1" applyBorder="1" applyAlignment="1">
      <alignment horizontal="left" vertical="center" indent="1"/>
      <protection locked="0"/>
    </xf>
    <xf numFmtId="0" fontId="22" fillId="0" borderId="4" xfId="57" applyFont="1" applyFill="1" applyBorder="1" applyAlignment="1">
      <alignment horizontal="center" vertical="center"/>
      <protection locked="0"/>
    </xf>
    <xf numFmtId="49" fontId="13" fillId="0" borderId="0" xfId="41" applyNumberFormat="1" applyFont="1" applyFill="1" applyAlignment="1" applyProtection="1">
      <alignment horizontal="left" vertical="center"/>
      <protection locked="0"/>
    </xf>
    <xf numFmtId="0" fontId="17" fillId="0" borderId="0" xfId="41" applyFont="1" applyFill="1" applyAlignment="1">
      <alignment vertical="center"/>
    </xf>
    <xf numFmtId="49" fontId="13" fillId="0" borderId="0" xfId="41" applyNumberFormat="1" applyFont="1" applyFill="1" applyAlignment="1">
      <alignment horizontal="left" vertical="center" indent="1"/>
    </xf>
    <xf numFmtId="0" fontId="17" fillId="0" borderId="1" xfId="41" applyFont="1" applyFill="1" applyBorder="1" applyAlignment="1">
      <alignment horizontal="center" vertical="center"/>
    </xf>
    <xf numFmtId="180" fontId="17" fillId="0" borderId="1" xfId="41" applyNumberFormat="1" applyFont="1" applyFill="1" applyBorder="1" applyAlignment="1">
      <alignment horizontal="center" vertical="center"/>
    </xf>
    <xf numFmtId="49" fontId="12" fillId="0" borderId="1" xfId="41" applyNumberFormat="1" applyFont="1" applyFill="1" applyBorder="1" applyAlignment="1">
      <alignment horizontal="left" vertical="center"/>
    </xf>
    <xf numFmtId="49" fontId="13" fillId="0" borderId="1" xfId="41" applyNumberFormat="1" applyFont="1" applyFill="1" applyBorder="1" applyAlignment="1">
      <alignment horizontal="left" vertical="center" indent="1"/>
    </xf>
    <xf numFmtId="49" fontId="13" fillId="0" borderId="1" xfId="41" applyNumberFormat="1" applyFont="1" applyFill="1" applyBorder="1" applyAlignment="1">
      <alignment horizontal="center" vertical="center"/>
    </xf>
    <xf numFmtId="49" fontId="12" fillId="0" borderId="1" xfId="41" applyNumberFormat="1" applyFont="1" applyFill="1" applyBorder="1" applyAlignment="1">
      <alignment horizontal="left" vertical="center" indent="1"/>
    </xf>
    <xf numFmtId="49" fontId="24" fillId="0" borderId="1" xfId="34" applyNumberFormat="1" applyFont="1" applyFill="1" applyBorder="1" applyAlignment="1" applyProtection="1">
      <alignment vertical="center"/>
    </xf>
    <xf numFmtId="43" fontId="0" fillId="0" borderId="1" xfId="0" applyNumberFormat="1" applyFont="1" applyFill="1" applyBorder="1" applyAlignment="1" applyProtection="1">
      <alignment vertical="center" shrinkToFit="1"/>
      <protection locked="0"/>
    </xf>
    <xf numFmtId="178" fontId="24" fillId="0" borderId="1" xfId="0" applyNumberFormat="1" applyFont="1" applyFill="1" applyBorder="1" applyAlignment="1" applyProtection="1">
      <alignment vertical="center" shrinkToFit="1"/>
      <protection locked="0"/>
    </xf>
    <xf numFmtId="0" fontId="24" fillId="0" borderId="1" xfId="34" applyFont="1" applyFill="1" applyBorder="1" applyAlignment="1" applyProtection="1">
      <alignment vertical="center"/>
      <protection locked="0"/>
    </xf>
    <xf numFmtId="43" fontId="24" fillId="0" borderId="1" xfId="0" applyNumberFormat="1" applyFont="1" applyFill="1" applyBorder="1" applyAlignment="1" applyProtection="1">
      <alignment vertical="center" shrinkToFit="1"/>
    </xf>
    <xf numFmtId="43" fontId="24" fillId="0" borderId="1" xfId="0" applyNumberFormat="1" applyFont="1" applyFill="1" applyBorder="1" applyAlignment="1" applyProtection="1">
      <alignment vertical="center" shrinkToFit="1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49" fontId="24" fillId="0" borderId="1" xfId="0" applyNumberFormat="1" applyFont="1" applyFill="1" applyBorder="1" applyAlignment="1" applyProtection="1">
      <alignment vertical="center"/>
    </xf>
    <xf numFmtId="0" fontId="28" fillId="0" borderId="1" xfId="56" applyFont="1" applyFill="1" applyBorder="1" applyAlignment="1">
      <alignment horizontal="center" wrapText="1"/>
    </xf>
    <xf numFmtId="2" fontId="21" fillId="0" borderId="1" xfId="56" applyNumberFormat="1" applyFont="1" applyFill="1" applyBorder="1" applyAlignment="1">
      <alignment wrapText="1"/>
    </xf>
    <xf numFmtId="0" fontId="19" fillId="0" borderId="0" xfId="56" applyFont="1" applyFill="1" applyAlignment="1">
      <alignment vertical="center" wrapText="1"/>
    </xf>
    <xf numFmtId="49" fontId="13" fillId="0" borderId="1" xfId="57" applyNumberFormat="1" applyFont="1" applyFill="1" applyBorder="1" applyAlignment="1">
      <alignment horizontal="right" vertical="center"/>
      <protection locked="0"/>
    </xf>
    <xf numFmtId="49" fontId="21" fillId="0" borderId="1" xfId="57" applyNumberFormat="1" applyFont="1" applyFill="1" applyBorder="1" applyAlignment="1">
      <alignment horizontal="right" vertical="center"/>
      <protection locked="0"/>
    </xf>
    <xf numFmtId="0" fontId="29" fillId="0" borderId="0" xfId="57" applyFont="1" applyFill="1" applyAlignment="1">
      <alignment vertical="top"/>
      <protection locked="0"/>
    </xf>
    <xf numFmtId="0" fontId="13" fillId="0" borderId="0" xfId="57" applyFont="1" applyFill="1" applyAlignment="1">
      <alignment horizontal="center" vertical="top"/>
      <protection locked="0"/>
    </xf>
    <xf numFmtId="0" fontId="17" fillId="0" borderId="1" xfId="57" applyFont="1" applyFill="1" applyBorder="1" applyAlignment="1">
      <alignment horizontal="center" vertical="center"/>
      <protection locked="0"/>
    </xf>
    <xf numFmtId="180" fontId="17" fillId="0" borderId="1" xfId="57" applyNumberFormat="1" applyFont="1" applyFill="1" applyBorder="1" applyAlignment="1">
      <alignment horizontal="center" vertical="center"/>
      <protection locked="0"/>
    </xf>
    <xf numFmtId="0" fontId="29" fillId="0" borderId="0" xfId="57" applyFont="1" applyFill="1" applyAlignment="1">
      <alignment horizontal="center" vertical="top"/>
      <protection locked="0"/>
    </xf>
    <xf numFmtId="0" fontId="29" fillId="0" borderId="0" xfId="41" applyFont="1" applyFill="1" applyAlignment="1">
      <alignment vertical="center" wrapText="1"/>
    </xf>
    <xf numFmtId="180" fontId="29" fillId="0" borderId="0" xfId="57" applyNumberFormat="1" applyFont="1" applyFill="1" applyAlignment="1">
      <alignment vertical="top"/>
      <protection locked="0"/>
    </xf>
    <xf numFmtId="0" fontId="31" fillId="0" borderId="1" xfId="0" applyFont="1" applyFill="1" applyBorder="1" applyAlignment="1"/>
    <xf numFmtId="49" fontId="13" fillId="0" borderId="0" xfId="57" applyNumberFormat="1" applyFont="1" applyFill="1" applyAlignment="1">
      <alignment horizontal="center" vertical="top"/>
      <protection locked="0"/>
    </xf>
    <xf numFmtId="0" fontId="0" fillId="0" borderId="1" xfId="0" applyFill="1" applyBorder="1" applyAlignment="1"/>
    <xf numFmtId="0" fontId="13" fillId="0" borderId="0" xfId="57" applyNumberFormat="1" applyFont="1" applyFill="1" applyAlignment="1">
      <alignment horizontal="center" vertical="top"/>
      <protection locked="0"/>
    </xf>
    <xf numFmtId="179" fontId="13" fillId="0" borderId="0" xfId="57" applyNumberFormat="1" applyFont="1" applyFill="1" applyAlignment="1">
      <alignment horizontal="center" vertical="top"/>
      <protection locked="0"/>
    </xf>
    <xf numFmtId="181" fontId="13" fillId="0" borderId="0" xfId="57" applyNumberFormat="1" applyFont="1" applyFill="1" applyAlignment="1">
      <alignment horizontal="center" vertical="top"/>
      <protection locked="0"/>
    </xf>
    <xf numFmtId="0" fontId="29" fillId="0" borderId="0" xfId="41" applyFont="1" applyFill="1" applyAlignment="1">
      <alignment horizontal="center" vertical="center" wrapText="1"/>
    </xf>
    <xf numFmtId="49" fontId="12" fillId="0" borderId="1" xfId="57" applyNumberFormat="1" applyFont="1" applyFill="1" applyBorder="1" applyAlignment="1">
      <alignment horizontal="left" vertical="center"/>
      <protection locked="0"/>
    </xf>
    <xf numFmtId="3" fontId="24" fillId="0" borderId="1" xfId="0" applyNumberFormat="1" applyFont="1" applyFill="1" applyBorder="1" applyAlignment="1" applyProtection="1">
      <alignment horizontal="left" vertical="center"/>
    </xf>
    <xf numFmtId="3" fontId="28" fillId="0" borderId="1" xfId="0" applyNumberFormat="1" applyFont="1" applyFill="1" applyBorder="1" applyAlignment="1" applyProtection="1">
      <alignment horizontal="left" vertical="center"/>
    </xf>
    <xf numFmtId="0" fontId="22" fillId="0" borderId="4" xfId="57" applyFont="1" applyFill="1" applyBorder="1" applyAlignment="1">
      <alignment horizontal="left" vertical="center"/>
      <protection locked="0"/>
    </xf>
    <xf numFmtId="3" fontId="34" fillId="0" borderId="1" xfId="0" applyNumberFormat="1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vertical="center"/>
    </xf>
    <xf numFmtId="49" fontId="34" fillId="0" borderId="1" xfId="41" applyNumberFormat="1" applyFont="1" applyFill="1" applyBorder="1" applyAlignment="1">
      <alignment horizontal="left" vertical="center"/>
    </xf>
    <xf numFmtId="0" fontId="34" fillId="0" borderId="1" xfId="0" applyFont="1" applyFill="1" applyBorder="1" applyAlignment="1">
      <alignment vertical="center"/>
    </xf>
    <xf numFmtId="1" fontId="34" fillId="0" borderId="1" xfId="0" applyNumberFormat="1" applyFont="1" applyFill="1" applyBorder="1" applyAlignment="1" applyProtection="1">
      <alignment vertical="center"/>
      <protection locked="0"/>
    </xf>
    <xf numFmtId="0" fontId="34" fillId="0" borderId="1" xfId="41" applyFont="1" applyFill="1" applyBorder="1" applyAlignment="1">
      <alignment vertical="center"/>
    </xf>
    <xf numFmtId="180" fontId="34" fillId="0" borderId="1" xfId="41" applyNumberFormat="1" applyFont="1" applyFill="1" applyBorder="1" applyAlignment="1">
      <alignment horizontal="center" vertical="center"/>
    </xf>
    <xf numFmtId="180" fontId="26" fillId="0" borderId="0" xfId="57" applyNumberFormat="1" applyFont="1" applyFill="1" applyAlignment="1">
      <alignment horizontal="right" vertical="center"/>
      <protection locked="0"/>
    </xf>
    <xf numFmtId="0" fontId="35" fillId="0" borderId="1" xfId="0" applyFont="1" applyFill="1" applyBorder="1" applyAlignment="1" applyProtection="1">
      <alignment vertical="center"/>
    </xf>
    <xf numFmtId="43" fontId="23" fillId="0" borderId="1" xfId="0" applyNumberFormat="1" applyFont="1" applyFill="1" applyBorder="1" applyAlignment="1" applyProtection="1">
      <alignment horizontal="right" shrinkToFit="1"/>
      <protection locked="0"/>
    </xf>
    <xf numFmtId="49" fontId="35" fillId="0" borderId="1" xfId="34" applyNumberFormat="1" applyFont="1" applyFill="1" applyBorder="1" applyAlignment="1" applyProtection="1">
      <alignment vertical="center"/>
    </xf>
    <xf numFmtId="49" fontId="35" fillId="0" borderId="1" xfId="0" applyNumberFormat="1" applyFont="1" applyFill="1" applyBorder="1" applyAlignment="1" applyProtection="1">
      <alignment vertical="center"/>
    </xf>
    <xf numFmtId="178" fontId="23" fillId="0" borderId="1" xfId="0" applyNumberFormat="1" applyFont="1" applyFill="1" applyBorder="1" applyAlignment="1" applyProtection="1">
      <alignment shrinkToFit="1"/>
      <protection locked="0"/>
    </xf>
    <xf numFmtId="49" fontId="35" fillId="0" borderId="1" xfId="0" applyNumberFormat="1" applyFont="1" applyFill="1" applyBorder="1" applyAlignment="1">
      <alignment horizontal="left"/>
    </xf>
    <xf numFmtId="0" fontId="19" fillId="0" borderId="1" xfId="56" applyFont="1" applyFill="1" applyBorder="1" applyAlignment="1">
      <alignment wrapText="1"/>
    </xf>
    <xf numFmtId="2" fontId="24" fillId="0" borderId="1" xfId="0" applyNumberFormat="1" applyFont="1" applyFill="1" applyBorder="1" applyAlignment="1" applyProtection="1">
      <alignment vertical="center"/>
      <protection locked="0"/>
    </xf>
    <xf numFmtId="2" fontId="16" fillId="0" borderId="1" xfId="56" applyNumberFormat="1" applyFont="1" applyFill="1" applyBorder="1" applyAlignment="1">
      <alignment wrapText="1"/>
    </xf>
    <xf numFmtId="49" fontId="12" fillId="0" borderId="1" xfId="57" applyNumberFormat="1" applyFont="1" applyFill="1" applyBorder="1" applyAlignment="1">
      <alignment horizontal="center" vertical="center"/>
      <protection locked="0"/>
    </xf>
    <xf numFmtId="179" fontId="13" fillId="0" borderId="1" xfId="57" applyNumberFormat="1" applyFont="1" applyFill="1" applyBorder="1" applyAlignment="1">
      <alignment horizontal="center" vertical="center"/>
      <protection locked="0"/>
    </xf>
    <xf numFmtId="177" fontId="13" fillId="0" borderId="1" xfId="57" applyNumberFormat="1" applyFont="1" applyFill="1" applyBorder="1" applyAlignment="1">
      <alignment horizontal="center" vertical="center"/>
      <protection locked="0"/>
    </xf>
    <xf numFmtId="178" fontId="13" fillId="0" borderId="1" xfId="57" applyNumberFormat="1" applyFont="1" applyFill="1" applyBorder="1" applyAlignment="1">
      <alignment horizontal="center" vertical="center"/>
      <protection locked="0"/>
    </xf>
    <xf numFmtId="179" fontId="21" fillId="0" borderId="1" xfId="57" applyNumberFormat="1" applyFont="1" applyFill="1" applyBorder="1" applyAlignment="1">
      <alignment horizontal="center" vertical="center"/>
      <protection locked="0"/>
    </xf>
    <xf numFmtId="177" fontId="21" fillId="0" borderId="1" xfId="57" applyNumberFormat="1" applyFont="1" applyFill="1" applyBorder="1" applyAlignment="1">
      <alignment horizontal="center" vertical="center"/>
      <protection locked="0"/>
    </xf>
    <xf numFmtId="178" fontId="21" fillId="0" borderId="1" xfId="57" applyNumberFormat="1" applyFont="1" applyFill="1" applyBorder="1" applyAlignment="1">
      <alignment horizontal="center" vertical="center"/>
      <protection locked="0"/>
    </xf>
    <xf numFmtId="49" fontId="21" fillId="0" borderId="0" xfId="41" applyNumberFormat="1" applyFont="1" applyFill="1" applyAlignment="1">
      <alignment horizontal="left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1" fillId="0" borderId="0" xfId="57" applyNumberFormat="1" applyFont="1" applyFill="1" applyAlignment="1">
      <alignment horizontal="left" vertical="top" indent="1"/>
      <protection locked="0"/>
    </xf>
    <xf numFmtId="0" fontId="13" fillId="0" borderId="0" xfId="57" applyFont="1" applyFill="1" applyAlignment="1">
      <alignment horizontal="left" vertical="top"/>
      <protection locked="0"/>
    </xf>
    <xf numFmtId="0" fontId="36" fillId="0" borderId="1" xfId="0" applyNumberFormat="1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34" fillId="0" borderId="1" xfId="57" applyNumberFormat="1" applyFont="1" applyFill="1" applyBorder="1" applyAlignment="1">
      <alignment horizontal="left" vertical="center"/>
      <protection locked="0"/>
    </xf>
    <xf numFmtId="0" fontId="32" fillId="0" borderId="1" xfId="57" applyFont="1" applyFill="1" applyBorder="1" applyAlignment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/>
    </xf>
    <xf numFmtId="0" fontId="21" fillId="0" borderId="0" xfId="56" applyFont="1" applyFill="1" applyAlignment="1">
      <alignment horizontal="center" vertical="center"/>
    </xf>
    <xf numFmtId="49" fontId="21" fillId="0" borderId="0" xfId="56" applyNumberFormat="1" applyFont="1" applyFill="1" applyAlignment="1">
      <alignment horizontal="left" vertical="center"/>
    </xf>
    <xf numFmtId="49" fontId="13" fillId="0" borderId="0" xfId="56" applyNumberFormat="1" applyFont="1" applyFill="1" applyAlignment="1">
      <alignment horizontal="left" indent="1"/>
    </xf>
    <xf numFmtId="0" fontId="13" fillId="0" borderId="0" xfId="56" applyFont="1" applyFill="1" applyAlignment="1"/>
    <xf numFmtId="0" fontId="25" fillId="0" borderId="0" xfId="58" applyFont="1" applyFill="1" applyBorder="1" applyAlignment="1">
      <alignment horizontal="left" vertical="center"/>
    </xf>
    <xf numFmtId="0" fontId="38" fillId="0" borderId="0" xfId="0" applyFont="1" applyFill="1" applyAlignment="1">
      <alignment vertical="center"/>
    </xf>
    <xf numFmtId="0" fontId="39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vertical="center"/>
    </xf>
    <xf numFmtId="0" fontId="24" fillId="0" borderId="1" xfId="56" applyFont="1" applyFill="1" applyBorder="1" applyAlignment="1">
      <alignment vertical="center"/>
    </xf>
    <xf numFmtId="0" fontId="28" fillId="0" borderId="1" xfId="56" applyFont="1" applyFill="1" applyBorder="1" applyAlignment="1">
      <alignment vertical="center"/>
    </xf>
    <xf numFmtId="0" fontId="53" fillId="0" borderId="0" xfId="0" applyFont="1" applyFill="1" applyAlignment="1">
      <alignment horizontal="center" vertical="center"/>
    </xf>
    <xf numFmtId="179" fontId="39" fillId="0" borderId="1" xfId="0" applyNumberFormat="1" applyFont="1" applyFill="1" applyBorder="1" applyAlignment="1">
      <alignment horizontal="center" vertical="center"/>
    </xf>
    <xf numFmtId="179" fontId="18" fillId="0" borderId="1" xfId="0" applyNumberFormat="1" applyFont="1" applyFill="1" applyBorder="1" applyAlignment="1">
      <alignment horizontal="center" vertical="center"/>
    </xf>
    <xf numFmtId="179" fontId="40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179" fontId="24" fillId="0" borderId="1" xfId="56" applyNumberFormat="1" applyFont="1" applyFill="1" applyBorder="1" applyAlignment="1">
      <alignment horizontal="center" vertical="center"/>
    </xf>
    <xf numFmtId="179" fontId="28" fillId="0" borderId="1" xfId="56" applyNumberFormat="1" applyFon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79" fontId="31" fillId="0" borderId="1" xfId="0" applyNumberFormat="1" applyFont="1" applyFill="1" applyBorder="1" applyAlignment="1">
      <alignment horizontal="center" vertical="center"/>
    </xf>
    <xf numFmtId="180" fontId="36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180" fontId="32" fillId="0" borderId="1" xfId="57" applyNumberFormat="1" applyFont="1" applyFill="1" applyBorder="1" applyAlignment="1">
      <alignment horizontal="center" vertical="center"/>
      <protection locked="0"/>
    </xf>
    <xf numFmtId="180" fontId="31" fillId="0" borderId="1" xfId="0" applyNumberFormat="1" applyFont="1" applyBorder="1" applyAlignment="1">
      <alignment vertical="center" wrapText="1"/>
    </xf>
    <xf numFmtId="180" fontId="0" fillId="0" borderId="1" xfId="0" applyNumberFormat="1" applyBorder="1" applyAlignment="1">
      <alignment vertical="center" wrapText="1"/>
    </xf>
    <xf numFmtId="180" fontId="34" fillId="0" borderId="1" xfId="0" applyNumberFormat="1" applyFont="1" applyFill="1" applyBorder="1" applyAlignment="1">
      <alignment horizontal="center" vertical="center"/>
    </xf>
    <xf numFmtId="180" fontId="34" fillId="0" borderId="1" xfId="35" applyNumberFormat="1" applyFont="1" applyFill="1" applyBorder="1" applyAlignment="1">
      <alignment horizontal="center" vertical="center"/>
    </xf>
    <xf numFmtId="180" fontId="33" fillId="0" borderId="1" xfId="35" applyNumberFormat="1" applyFont="1" applyFill="1" applyBorder="1" applyAlignment="1">
      <alignment horizontal="center" vertical="center"/>
    </xf>
    <xf numFmtId="180" fontId="8" fillId="0" borderId="1" xfId="35" applyNumberFormat="1" applyFont="1" applyFill="1" applyBorder="1" applyAlignment="1">
      <alignment horizontal="center" vertical="center"/>
    </xf>
    <xf numFmtId="180" fontId="34" fillId="0" borderId="1" xfId="57" applyNumberFormat="1" applyFont="1" applyFill="1" applyBorder="1" applyAlignment="1">
      <alignment horizontal="center" vertical="center"/>
      <protection locked="0"/>
    </xf>
    <xf numFmtId="180" fontId="3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ill="1" applyBorder="1" applyAlignment="1">
      <alignment horizontal="center" vertical="center"/>
    </xf>
    <xf numFmtId="0" fontId="24" fillId="0" borderId="1" xfId="0" applyFont="1" applyBorder="1">
      <alignment vertical="center"/>
    </xf>
    <xf numFmtId="180" fontId="0" fillId="0" borderId="0" xfId="0" applyNumberFormat="1" applyFill="1" applyAlignment="1"/>
    <xf numFmtId="180" fontId="15" fillId="0" borderId="0" xfId="56" applyNumberFormat="1" applyFont="1" applyFill="1" applyAlignment="1">
      <alignment horizontal="centerContinuous" vertical="center"/>
    </xf>
    <xf numFmtId="180" fontId="16" fillId="0" borderId="0" xfId="56" applyNumberFormat="1" applyFont="1" applyFill="1" applyAlignment="1">
      <alignment horizontal="center"/>
    </xf>
    <xf numFmtId="180" fontId="12" fillId="0" borderId="0" xfId="56" applyNumberFormat="1" applyFont="1" applyFill="1" applyAlignment="1">
      <alignment horizontal="right" vertical="center"/>
    </xf>
    <xf numFmtId="180" fontId="17" fillId="0" borderId="1" xfId="56" applyNumberFormat="1" applyFont="1" applyFill="1" applyBorder="1" applyAlignment="1">
      <alignment horizontal="center" vertical="center"/>
    </xf>
    <xf numFmtId="180" fontId="12" fillId="0" borderId="1" xfId="56" applyNumberFormat="1" applyFont="1" applyFill="1" applyBorder="1" applyAlignment="1">
      <alignment horizontal="left" vertical="center"/>
    </xf>
    <xf numFmtId="180" fontId="12" fillId="0" borderId="1" xfId="56" applyNumberFormat="1" applyFont="1" applyFill="1" applyBorder="1" applyAlignment="1">
      <alignment horizontal="right" vertical="center"/>
    </xf>
    <xf numFmtId="180" fontId="12" fillId="0" borderId="1" xfId="56" applyNumberFormat="1" applyFont="1" applyFill="1" applyBorder="1" applyAlignment="1">
      <alignment horizontal="left" vertical="center" indent="1"/>
    </xf>
    <xf numFmtId="180" fontId="12" fillId="0" borderId="1" xfId="56" applyNumberFormat="1" applyFont="1" applyFill="1" applyBorder="1" applyAlignment="1">
      <alignment vertical="center"/>
    </xf>
    <xf numFmtId="180" fontId="19" fillId="0" borderId="0" xfId="56" applyNumberFormat="1" applyFont="1" applyFill="1" applyAlignment="1"/>
    <xf numFmtId="179" fontId="12" fillId="0" borderId="1" xfId="56" applyNumberFormat="1" applyFont="1" applyFill="1" applyBorder="1" applyAlignment="1">
      <alignment vertical="center"/>
    </xf>
    <xf numFmtId="183" fontId="5" fillId="0" borderId="1" xfId="36" applyNumberFormat="1" applyFont="1" applyBorder="1" applyAlignment="1">
      <alignment vertical="center" wrapText="1"/>
    </xf>
    <xf numFmtId="183" fontId="5" fillId="0" borderId="1" xfId="36" applyNumberFormat="1" applyFont="1" applyBorder="1" applyAlignment="1">
      <alignment horizontal="right" vertical="center" wrapText="1"/>
    </xf>
    <xf numFmtId="0" fontId="53" fillId="0" borderId="0" xfId="0" applyNumberFormat="1" applyFont="1" applyFill="1" applyBorder="1" applyAlignment="1" applyProtection="1">
      <alignment vertical="center"/>
    </xf>
    <xf numFmtId="0" fontId="5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NumberFormat="1" applyFont="1" applyFill="1" applyBorder="1" applyAlignment="1" applyProtection="1">
      <alignment vertical="center"/>
      <protection locked="0"/>
    </xf>
    <xf numFmtId="0" fontId="24" fillId="0" borderId="0" xfId="0" applyNumberFormat="1" applyFont="1" applyFill="1" applyBorder="1" applyAlignment="1" applyProtection="1">
      <alignment horizontal="right" vertical="center"/>
      <protection locked="0"/>
    </xf>
    <xf numFmtId="49" fontId="28" fillId="0" borderId="10" xfId="0" applyNumberFormat="1" applyFont="1" applyFill="1" applyBorder="1" applyAlignment="1" applyProtection="1">
      <alignment horizontal="center" vertical="center"/>
      <protection locked="0"/>
    </xf>
    <xf numFmtId="0" fontId="28" fillId="0" borderId="10" xfId="0" applyNumberFormat="1" applyFont="1" applyFill="1" applyBorder="1" applyAlignment="1" applyProtection="1">
      <alignment horizontal="center" vertical="center"/>
      <protection locked="0"/>
    </xf>
    <xf numFmtId="49" fontId="24" fillId="0" borderId="10" xfId="0" applyNumberFormat="1" applyFont="1" applyFill="1" applyBorder="1" applyAlignment="1" applyProtection="1">
      <alignment horizontal="left" vertical="center"/>
      <protection locked="0"/>
    </xf>
    <xf numFmtId="0" fontId="24" fillId="0" borderId="10" xfId="0" applyNumberFormat="1" applyFont="1" applyFill="1" applyBorder="1" applyAlignment="1" applyProtection="1">
      <alignment vertical="center"/>
      <protection locked="0"/>
    </xf>
    <xf numFmtId="49" fontId="24" fillId="0" borderId="10" xfId="0" applyNumberFormat="1" applyFont="1" applyFill="1" applyBorder="1" applyAlignment="1" applyProtection="1">
      <alignment horizontal="center" vertical="center"/>
      <protection locked="0"/>
    </xf>
    <xf numFmtId="0" fontId="31" fillId="0" borderId="16" xfId="0" applyNumberFormat="1" applyFont="1" applyFill="1" applyBorder="1" applyAlignment="1" applyProtection="1">
      <alignment horizontal="center" vertical="center" wrapText="1"/>
    </xf>
    <xf numFmtId="0" fontId="53" fillId="0" borderId="10" xfId="0" applyNumberFormat="1" applyFont="1" applyFill="1" applyBorder="1" applyAlignment="1" applyProtection="1">
      <alignment horizontal="left" vertical="center" wrapText="1"/>
    </xf>
    <xf numFmtId="0" fontId="53" fillId="0" borderId="10" xfId="0" applyNumberFormat="1" applyFont="1" applyFill="1" applyBorder="1" applyAlignment="1" applyProtection="1">
      <alignment vertical="center" wrapText="1"/>
    </xf>
    <xf numFmtId="0" fontId="24" fillId="0" borderId="10" xfId="0" applyNumberFormat="1" applyFont="1" applyFill="1" applyBorder="1" applyAlignment="1" applyProtection="1">
      <alignment vertical="center"/>
    </xf>
    <xf numFmtId="184" fontId="31" fillId="0" borderId="16" xfId="0" applyNumberFormat="1" applyFont="1" applyFill="1" applyBorder="1" applyAlignment="1" applyProtection="1">
      <alignment horizontal="right" vertical="center" wrapText="1"/>
    </xf>
    <xf numFmtId="184" fontId="53" fillId="0" borderId="10" xfId="0" applyNumberFormat="1" applyFont="1" applyFill="1" applyBorder="1" applyAlignment="1" applyProtection="1">
      <alignment horizontal="right" vertical="center" wrapText="1"/>
    </xf>
    <xf numFmtId="184" fontId="24" fillId="0" borderId="10" xfId="0" applyNumberFormat="1" applyFont="1" applyFill="1" applyBorder="1" applyAlignment="1" applyProtection="1">
      <alignment vertical="center"/>
    </xf>
    <xf numFmtId="0" fontId="37" fillId="0" borderId="0" xfId="0" applyFont="1" applyFill="1" applyAlignment="1">
      <alignment horizontal="center" vertical="center"/>
    </xf>
    <xf numFmtId="0" fontId="14" fillId="0" borderId="0" xfId="57" applyFont="1" applyFill="1" applyAlignment="1">
      <alignment horizontal="center" vertical="top"/>
      <protection locked="0"/>
    </xf>
    <xf numFmtId="180" fontId="15" fillId="0" borderId="0" xfId="57" applyNumberFormat="1" applyFont="1" applyFill="1" applyAlignment="1">
      <alignment horizontal="center" vertical="top"/>
      <protection locked="0"/>
    </xf>
    <xf numFmtId="0" fontId="15" fillId="0" borderId="0" xfId="57" applyFont="1" applyFill="1" applyAlignment="1">
      <alignment horizontal="center" vertical="top"/>
      <protection locked="0"/>
    </xf>
    <xf numFmtId="0" fontId="14" fillId="0" borderId="0" xfId="41" applyFont="1" applyFill="1" applyAlignment="1">
      <alignment horizontal="center" vertical="center"/>
    </xf>
    <xf numFmtId="0" fontId="15" fillId="0" borderId="0" xfId="41" applyFont="1" applyFill="1" applyAlignment="1">
      <alignment horizontal="center" vertical="center"/>
    </xf>
    <xf numFmtId="49" fontId="31" fillId="0" borderId="4" xfId="0" applyNumberFormat="1" applyFont="1" applyBorder="1" applyAlignment="1">
      <alignment horizontal="center" vertical="center" wrapText="1"/>
    </xf>
    <xf numFmtId="49" fontId="31" fillId="0" borderId="6" xfId="0" applyNumberFormat="1" applyFont="1" applyBorder="1" applyAlignment="1">
      <alignment horizontal="center" vertical="center" wrapText="1"/>
    </xf>
    <xf numFmtId="0" fontId="14" fillId="0" borderId="0" xfId="57" applyFont="1" applyFill="1" applyAlignment="1">
      <alignment horizontal="center" vertical="center" wrapText="1"/>
      <protection locked="0"/>
    </xf>
    <xf numFmtId="0" fontId="15" fillId="0" borderId="0" xfId="57" applyFont="1" applyFill="1" applyAlignment="1">
      <alignment horizontal="center" vertical="center"/>
      <protection locked="0"/>
    </xf>
    <xf numFmtId="49" fontId="28" fillId="0" borderId="11" xfId="0" applyNumberFormat="1" applyFont="1" applyFill="1" applyBorder="1" applyAlignment="1" applyProtection="1">
      <alignment horizontal="center" vertical="center"/>
      <protection locked="0"/>
    </xf>
    <xf numFmtId="49" fontId="28" fillId="0" borderId="12" xfId="0" applyNumberFormat="1" applyFont="1" applyFill="1" applyBorder="1" applyAlignment="1" applyProtection="1">
      <alignment horizontal="center" vertical="center"/>
      <protection locked="0"/>
    </xf>
    <xf numFmtId="0" fontId="28" fillId="0" borderId="11" xfId="0" applyNumberFormat="1" applyFont="1" applyFill="1" applyBorder="1" applyAlignment="1" applyProtection="1">
      <alignment horizontal="center" vertical="center"/>
      <protection locked="0"/>
    </xf>
    <xf numFmtId="0" fontId="28" fillId="0" borderId="12" xfId="0" applyNumberFormat="1" applyFont="1" applyFill="1" applyBorder="1" applyAlignment="1" applyProtection="1">
      <alignment horizontal="center" vertical="center"/>
      <protection locked="0"/>
    </xf>
    <xf numFmtId="0" fontId="28" fillId="0" borderId="14" xfId="0" applyNumberFormat="1" applyFont="1" applyFill="1" applyBorder="1" applyAlignment="1" applyProtection="1">
      <alignment horizontal="center" vertical="center"/>
      <protection locked="0"/>
    </xf>
    <xf numFmtId="0" fontId="28" fillId="0" borderId="13" xfId="0" applyNumberFormat="1" applyFont="1" applyFill="1" applyBorder="1" applyAlignment="1" applyProtection="1">
      <alignment horizontal="center" vertical="center"/>
      <protection locked="0"/>
    </xf>
    <xf numFmtId="49" fontId="14" fillId="0" borderId="0" xfId="56" applyNumberFormat="1" applyFont="1" applyFill="1" applyAlignment="1">
      <alignment horizontal="center" vertical="center" wrapText="1"/>
    </xf>
    <xf numFmtId="0" fontId="19" fillId="0" borderId="0" xfId="56" applyFont="1" applyFill="1" applyAlignment="1">
      <alignment horizontal="left" vertical="top" wrapText="1"/>
    </xf>
    <xf numFmtId="0" fontId="30" fillId="0" borderId="0" xfId="57" applyFont="1" applyFill="1" applyAlignment="1">
      <alignment horizontal="center" vertical="top"/>
      <protection locked="0"/>
    </xf>
    <xf numFmtId="0" fontId="21" fillId="0" borderId="4" xfId="57" applyFont="1" applyFill="1" applyBorder="1" applyAlignment="1">
      <alignment horizontal="center" vertical="center"/>
      <protection locked="0"/>
    </xf>
    <xf numFmtId="0" fontId="21" fillId="0" borderId="6" xfId="57" applyFont="1" applyFill="1" applyBorder="1" applyAlignment="1">
      <alignment horizontal="center" vertical="center"/>
      <protection locked="0"/>
    </xf>
    <xf numFmtId="0" fontId="18" fillId="0" borderId="0" xfId="56" applyFont="1" applyFill="1" applyAlignment="1">
      <alignment horizontal="center" wrapText="1"/>
    </xf>
    <xf numFmtId="0" fontId="21" fillId="0" borderId="4" xfId="41" applyFont="1" applyFill="1" applyBorder="1" applyAlignment="1">
      <alignment horizontal="center" vertical="center"/>
    </xf>
    <xf numFmtId="0" fontId="21" fillId="0" borderId="6" xfId="41" applyFont="1" applyFill="1" applyBorder="1" applyAlignment="1">
      <alignment horizontal="center" vertical="center"/>
    </xf>
    <xf numFmtId="0" fontId="21" fillId="0" borderId="8" xfId="57" applyFont="1" applyFill="1" applyBorder="1" applyAlignment="1">
      <alignment horizontal="center" vertical="center"/>
      <protection locked="0"/>
    </xf>
    <xf numFmtId="0" fontId="21" fillId="0" borderId="9" xfId="57" applyFont="1" applyFill="1" applyBorder="1" applyAlignment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7" fillId="0" borderId="0" xfId="39" applyFont="1" applyBorder="1" applyAlignment="1">
      <alignment horizontal="center" vertical="center" wrapText="1"/>
    </xf>
    <xf numFmtId="0" fontId="8" fillId="0" borderId="4" xfId="39" applyFont="1" applyBorder="1" applyAlignment="1">
      <alignment horizontal="center" vertical="center" wrapText="1"/>
    </xf>
    <xf numFmtId="0" fontId="8" fillId="0" borderId="5" xfId="39" applyFont="1" applyBorder="1" applyAlignment="1">
      <alignment horizontal="center" vertical="center" wrapText="1"/>
    </xf>
    <xf numFmtId="0" fontId="8" fillId="0" borderId="6" xfId="39" applyFont="1" applyBorder="1" applyAlignment="1">
      <alignment horizontal="center" vertical="center" wrapText="1"/>
    </xf>
    <xf numFmtId="0" fontId="8" fillId="0" borderId="3" xfId="39" applyFont="1" applyBorder="1" applyAlignment="1">
      <alignment horizontal="center" vertical="center" wrapText="1"/>
    </xf>
    <xf numFmtId="0" fontId="8" fillId="0" borderId="7" xfId="39" applyFont="1" applyBorder="1" applyAlignment="1">
      <alignment horizontal="center" vertical="center" wrapText="1"/>
    </xf>
    <xf numFmtId="0" fontId="2" fillId="0" borderId="0" xfId="36" applyFont="1" applyBorder="1" applyAlignment="1">
      <alignment horizontal="center" vertical="center" wrapText="1"/>
    </xf>
    <xf numFmtId="0" fontId="3" fillId="0" borderId="0" xfId="36" applyFont="1" applyBorder="1" applyAlignment="1">
      <alignment vertical="center" wrapText="1"/>
    </xf>
    <xf numFmtId="0" fontId="3" fillId="0" borderId="0" xfId="36" applyFont="1" applyBorder="1" applyAlignment="1">
      <alignment horizontal="right" vertical="center" wrapText="1"/>
    </xf>
    <xf numFmtId="0" fontId="2" fillId="0" borderId="0" xfId="42" applyFont="1" applyBorder="1" applyAlignment="1">
      <alignment horizontal="center" vertical="center" wrapText="1"/>
    </xf>
    <xf numFmtId="0" fontId="3" fillId="0" borderId="2" xfId="42" applyFont="1" applyBorder="1" applyAlignment="1">
      <alignment horizontal="left" vertical="center" wrapText="1"/>
    </xf>
    <xf numFmtId="0" fontId="3" fillId="0" borderId="0" xfId="42" applyFont="1" applyBorder="1" applyAlignment="1">
      <alignment horizontal="left" vertical="center" wrapText="1"/>
    </xf>
    <xf numFmtId="0" fontId="55" fillId="0" borderId="0" xfId="0" applyNumberFormat="1" applyFont="1" applyFill="1" applyBorder="1" applyAlignment="1" applyProtection="1">
      <alignment horizontal="center" vertical="center" wrapText="1"/>
    </xf>
    <xf numFmtId="0" fontId="53" fillId="0" borderId="15" xfId="0" applyNumberFormat="1" applyFont="1" applyFill="1" applyBorder="1" applyAlignment="1" applyProtection="1">
      <alignment horizontal="right" vertical="center" wrapText="1"/>
    </xf>
    <xf numFmtId="0" fontId="30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74">
    <cellStyle name="_ET_STYLE_NoName_00_" xfId="1"/>
    <cellStyle name="_ET_STYLE_NoName_00__2016年人代会报告附表20160104" xfId="2"/>
    <cellStyle name="_ET_STYLE_NoName_00__国库1月5日调整表" xfId="3"/>
    <cellStyle name="20% - 着色 1" xfId="4"/>
    <cellStyle name="20% - 着色 2" xfId="5"/>
    <cellStyle name="20% - 着色 3" xfId="6"/>
    <cellStyle name="20% - 着色 4" xfId="7"/>
    <cellStyle name="20% - 着色 5" xfId="8"/>
    <cellStyle name="20% - 着色 6" xfId="9"/>
    <cellStyle name="40% - 着色 1" xfId="10"/>
    <cellStyle name="40% - 着色 2" xfId="11"/>
    <cellStyle name="40% - 着色 3" xfId="12"/>
    <cellStyle name="40% - 着色 4" xfId="13"/>
    <cellStyle name="40% - 着色 5" xfId="14"/>
    <cellStyle name="40% - 着色 6" xfId="15"/>
    <cellStyle name="60% - 着色 1" xfId="16"/>
    <cellStyle name="60% - 着色 2" xfId="17"/>
    <cellStyle name="60% - 着色 3" xfId="18"/>
    <cellStyle name="60% - 着色 4" xfId="19"/>
    <cellStyle name="60% - 着色 5" xfId="20"/>
    <cellStyle name="60% - 着色 6" xfId="21"/>
    <cellStyle name="no dec" xfId="22"/>
    <cellStyle name="Normal_APR" xfId="23"/>
    <cellStyle name="百分比 2" xfId="24"/>
    <cellStyle name="表标题" xfId="25"/>
    <cellStyle name="差_发老吕2016基本支出测算11.28" xfId="26"/>
    <cellStyle name="差_全国各省民生政策标准10.7(lp稿)(1)" xfId="27"/>
    <cellStyle name="常规" xfId="0" builtinId="0"/>
    <cellStyle name="常规 10" xfId="28"/>
    <cellStyle name="常规 11" xfId="29"/>
    <cellStyle name="常规 12" xfId="30"/>
    <cellStyle name="常规 13" xfId="31"/>
    <cellStyle name="常规 14" xfId="32"/>
    <cellStyle name="常规 19" xfId="33"/>
    <cellStyle name="常规 2" xfId="34"/>
    <cellStyle name="常规 2 2" xfId="35"/>
    <cellStyle name="常规 2 3" xfId="36"/>
    <cellStyle name="常规 20" xfId="37"/>
    <cellStyle name="常规 21" xfId="38"/>
    <cellStyle name="常规 24" xfId="39"/>
    <cellStyle name="常规 26" xfId="40"/>
    <cellStyle name="常规 3" xfId="41"/>
    <cellStyle name="常规 3 2" xfId="42"/>
    <cellStyle name="常规 38" xfId="43"/>
    <cellStyle name="常规 39" xfId="44"/>
    <cellStyle name="常规 4" xfId="45"/>
    <cellStyle name="常规 40" xfId="46"/>
    <cellStyle name="常规 41" xfId="47"/>
    <cellStyle name="常规 43" xfId="48"/>
    <cellStyle name="常规 44" xfId="49"/>
    <cellStyle name="常规 45" xfId="50"/>
    <cellStyle name="常规 46" xfId="51"/>
    <cellStyle name="常规 47" xfId="52"/>
    <cellStyle name="常规 5" xfId="53"/>
    <cellStyle name="常规 6" xfId="54"/>
    <cellStyle name="常规 8" xfId="55"/>
    <cellStyle name="常规_2013.1.人代会报告附表" xfId="56"/>
    <cellStyle name="常规_功能分类1212zhangl" xfId="57"/>
    <cellStyle name="常规_人代会报告附表（定）曹铂0103" xfId="58"/>
    <cellStyle name="普通_97-917" xfId="59"/>
    <cellStyle name="千分位[0]_BT (2)" xfId="60"/>
    <cellStyle name="千分位_97-917" xfId="61"/>
    <cellStyle name="千位[0]_1" xfId="62"/>
    <cellStyle name="千位_1" xfId="63"/>
    <cellStyle name="数字" xfId="64"/>
    <cellStyle name="未定义" xfId="65"/>
    <cellStyle name="小数" xfId="66"/>
    <cellStyle name="样式 1" xfId="67"/>
    <cellStyle name="着色 1" xfId="68"/>
    <cellStyle name="着色 2" xfId="69"/>
    <cellStyle name="着色 3" xfId="70"/>
    <cellStyle name="着色 4" xfId="71"/>
    <cellStyle name="着色 5" xfId="72"/>
    <cellStyle name="着色 6" xfId="7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4"/>
  </sheetPr>
  <dimension ref="A1:IL49"/>
  <sheetViews>
    <sheetView workbookViewId="0">
      <selection activeCell="C5" sqref="C5"/>
    </sheetView>
  </sheetViews>
  <sheetFormatPr defaultColWidth="12" defaultRowHeight="15.75"/>
  <cols>
    <col min="1" max="1" width="44.875" style="40" customWidth="1"/>
    <col min="2" max="2" width="25.125" style="40" customWidth="1"/>
    <col min="3" max="3" width="36.125" style="40" customWidth="1"/>
    <col min="4" max="4" width="39.375" style="40" customWidth="1"/>
    <col min="5" max="5" width="44.125" style="40" customWidth="1"/>
    <col min="6" max="244" width="7.875" style="40" customWidth="1"/>
    <col min="245" max="245" width="35.75" style="40" customWidth="1"/>
    <col min="246" max="246" width="12" style="40" hidden="1" customWidth="1"/>
    <col min="247" max="16384" width="12" style="40"/>
  </cols>
  <sheetData>
    <row r="1" spans="1:2" ht="18" customHeight="1">
      <c r="A1" s="29" t="s">
        <v>0</v>
      </c>
      <c r="B1" s="259"/>
    </row>
    <row r="2" spans="1:2" ht="29.25" customHeight="1">
      <c r="A2" s="320" t="s">
        <v>1</v>
      </c>
      <c r="B2" s="320"/>
    </row>
    <row r="3" spans="1:2" ht="18.75" customHeight="1">
      <c r="A3" s="260"/>
      <c r="B3" s="268" t="s">
        <v>807</v>
      </c>
    </row>
    <row r="4" spans="1:2" s="255" customFormat="1" ht="36" customHeight="1">
      <c r="A4" s="261" t="s">
        <v>3</v>
      </c>
      <c r="B4" s="261" t="s">
        <v>808</v>
      </c>
    </row>
    <row r="5" spans="1:2" s="256" customFormat="1" ht="18.75" customHeight="1">
      <c r="A5" s="262" t="s">
        <v>4</v>
      </c>
      <c r="B5" s="269">
        <f>SUM(B6:B20)</f>
        <v>97500</v>
      </c>
    </row>
    <row r="6" spans="1:2" s="257" customFormat="1" ht="18.75" customHeight="1">
      <c r="A6" s="263" t="s">
        <v>5</v>
      </c>
      <c r="B6" s="270">
        <v>22500</v>
      </c>
    </row>
    <row r="7" spans="1:2" s="257" customFormat="1" ht="18.75" customHeight="1">
      <c r="A7" s="263" t="s">
        <v>6</v>
      </c>
      <c r="B7" s="270">
        <v>2600</v>
      </c>
    </row>
    <row r="8" spans="1:2" s="257" customFormat="1" ht="18.75" customHeight="1">
      <c r="A8" s="263" t="s">
        <v>7</v>
      </c>
      <c r="B8" s="270"/>
    </row>
    <row r="9" spans="1:2" s="257" customFormat="1" ht="18.75" customHeight="1">
      <c r="A9" s="263" t="s">
        <v>8</v>
      </c>
      <c r="B9" s="270">
        <v>1110</v>
      </c>
    </row>
    <row r="10" spans="1:2" s="257" customFormat="1" ht="18.75" customHeight="1">
      <c r="A10" s="263" t="s">
        <v>9</v>
      </c>
      <c r="B10" s="270">
        <v>460</v>
      </c>
    </row>
    <row r="11" spans="1:2" s="257" customFormat="1" ht="18.75" customHeight="1">
      <c r="A11" s="263" t="s">
        <v>10</v>
      </c>
      <c r="B11" s="270">
        <v>3000</v>
      </c>
    </row>
    <row r="12" spans="1:2" s="257" customFormat="1" ht="18.75" customHeight="1">
      <c r="A12" s="263" t="s">
        <v>11</v>
      </c>
      <c r="B12" s="270">
        <v>12300</v>
      </c>
    </row>
    <row r="13" spans="1:2" s="257" customFormat="1" ht="18.75" customHeight="1">
      <c r="A13" s="263" t="s">
        <v>12</v>
      </c>
      <c r="B13" s="270">
        <v>8000</v>
      </c>
    </row>
    <row r="14" spans="1:2" s="257" customFormat="1" ht="18.75" customHeight="1">
      <c r="A14" s="263" t="s">
        <v>13</v>
      </c>
      <c r="B14" s="270">
        <v>23730</v>
      </c>
    </row>
    <row r="15" spans="1:2" s="257" customFormat="1" ht="18.75" customHeight="1">
      <c r="A15" s="263" t="s">
        <v>14</v>
      </c>
      <c r="B15" s="270">
        <v>3000</v>
      </c>
    </row>
    <row r="16" spans="1:2" s="257" customFormat="1" ht="18.75" customHeight="1">
      <c r="A16" s="263" t="s">
        <v>15</v>
      </c>
      <c r="B16" s="270">
        <v>4000</v>
      </c>
    </row>
    <row r="17" spans="1:2" s="257" customFormat="1" ht="18.75" customHeight="1">
      <c r="A17" s="263" t="s">
        <v>16</v>
      </c>
      <c r="B17" s="270">
        <v>1300</v>
      </c>
    </row>
    <row r="18" spans="1:2" s="257" customFormat="1" ht="18.75" customHeight="1">
      <c r="A18" s="263" t="s">
        <v>17</v>
      </c>
      <c r="B18" s="270">
        <v>7000</v>
      </c>
    </row>
    <row r="19" spans="1:2" s="257" customFormat="1" ht="18.75" customHeight="1">
      <c r="A19" s="263" t="s">
        <v>18</v>
      </c>
      <c r="B19" s="270">
        <v>8500</v>
      </c>
    </row>
    <row r="20" spans="1:2" s="257" customFormat="1" ht="18.75" customHeight="1">
      <c r="A20" s="263" t="s">
        <v>19</v>
      </c>
      <c r="B20" s="270"/>
    </row>
    <row r="21" spans="1:2" s="255" customFormat="1" ht="18.75" customHeight="1">
      <c r="A21" s="262" t="s">
        <v>20</v>
      </c>
      <c r="B21" s="269">
        <f>SUM(B22:B29)</f>
        <v>80000</v>
      </c>
    </row>
    <row r="22" spans="1:2" s="258" customFormat="1" ht="18.75" customHeight="1">
      <c r="A22" s="263" t="s">
        <v>21</v>
      </c>
      <c r="B22" s="270">
        <v>4567</v>
      </c>
    </row>
    <row r="23" spans="1:2" ht="18.75" customHeight="1">
      <c r="A23" s="263" t="s">
        <v>22</v>
      </c>
      <c r="B23" s="270">
        <v>1590</v>
      </c>
    </row>
    <row r="24" spans="1:2" ht="18.75" customHeight="1">
      <c r="A24" s="263" t="s">
        <v>23</v>
      </c>
      <c r="B24" s="270">
        <v>7218</v>
      </c>
    </row>
    <row r="25" spans="1:2" ht="18.75" customHeight="1">
      <c r="A25" s="263" t="s">
        <v>24</v>
      </c>
      <c r="B25" s="270"/>
    </row>
    <row r="26" spans="1:2" ht="18.75" customHeight="1">
      <c r="A26" s="263" t="s">
        <v>25</v>
      </c>
      <c r="B26" s="270">
        <v>66625</v>
      </c>
    </row>
    <row r="27" spans="1:2" ht="18.75" customHeight="1">
      <c r="A27" s="263" t="s">
        <v>26</v>
      </c>
      <c r="B27" s="270"/>
    </row>
    <row r="28" spans="1:2" ht="18.75" customHeight="1">
      <c r="A28" s="263" t="s">
        <v>27</v>
      </c>
      <c r="B28" s="271"/>
    </row>
    <row r="29" spans="1:2" ht="18.75" customHeight="1">
      <c r="A29" s="263" t="s">
        <v>28</v>
      </c>
      <c r="B29" s="270"/>
    </row>
    <row r="30" spans="1:2" ht="18.75" customHeight="1">
      <c r="A30" s="264" t="s">
        <v>29</v>
      </c>
      <c r="B30" s="271"/>
    </row>
    <row r="31" spans="1:2" ht="18.75" customHeight="1">
      <c r="A31" s="264" t="s">
        <v>29</v>
      </c>
      <c r="B31" s="270"/>
    </row>
    <row r="32" spans="1:2" ht="18.75" customHeight="1">
      <c r="A32" s="265" t="s">
        <v>30</v>
      </c>
      <c r="B32" s="269">
        <f>B5+B21</f>
        <v>177500</v>
      </c>
    </row>
    <row r="33" spans="1:2" ht="18.75" customHeight="1">
      <c r="A33" s="253" t="s">
        <v>31</v>
      </c>
      <c r="B33" s="272"/>
    </row>
    <row r="34" spans="1:2" ht="18.75" customHeight="1">
      <c r="A34" s="253" t="s">
        <v>32</v>
      </c>
      <c r="B34" s="272">
        <f>B35+B36+B37+B38+B39+B40+B41+B42+B43+B44+B45</f>
        <v>272100.98349999997</v>
      </c>
    </row>
    <row r="35" spans="1:2" ht="18.75" customHeight="1">
      <c r="A35" s="266" t="s">
        <v>33</v>
      </c>
      <c r="B35" s="273">
        <v>25946</v>
      </c>
    </row>
    <row r="36" spans="1:2" ht="18.75" customHeight="1">
      <c r="A36" s="266" t="s">
        <v>34</v>
      </c>
      <c r="B36" s="273">
        <v>147219.89350000001</v>
      </c>
    </row>
    <row r="37" spans="1:2" ht="18.75" customHeight="1">
      <c r="A37" s="266" t="s">
        <v>35</v>
      </c>
      <c r="B37" s="273">
        <v>6097.09</v>
      </c>
    </row>
    <row r="38" spans="1:2" ht="18.75" customHeight="1">
      <c r="A38" s="266" t="s">
        <v>36</v>
      </c>
      <c r="B38" s="273"/>
    </row>
    <row r="39" spans="1:2" ht="18.75" customHeight="1">
      <c r="A39" s="266" t="s">
        <v>37</v>
      </c>
      <c r="B39" s="273"/>
    </row>
    <row r="40" spans="1:2" ht="18.75" customHeight="1">
      <c r="A40" s="266" t="s">
        <v>38</v>
      </c>
      <c r="B40" s="273">
        <v>16428</v>
      </c>
    </row>
    <row r="41" spans="1:2" ht="18.75" customHeight="1">
      <c r="A41" s="266" t="s">
        <v>39</v>
      </c>
      <c r="B41" s="273"/>
    </row>
    <row r="42" spans="1:2" ht="18.75" customHeight="1">
      <c r="A42" s="266" t="s">
        <v>40</v>
      </c>
      <c r="B42" s="273">
        <v>73715</v>
      </c>
    </row>
    <row r="43" spans="1:2" ht="18.75" customHeight="1">
      <c r="A43" s="266" t="s">
        <v>41</v>
      </c>
      <c r="B43" s="273"/>
    </row>
    <row r="44" spans="1:2" ht="18.75" customHeight="1">
      <c r="A44" s="266" t="s">
        <v>42</v>
      </c>
      <c r="B44" s="273">
        <v>2695</v>
      </c>
    </row>
    <row r="45" spans="1:2" ht="18.75" customHeight="1">
      <c r="A45" s="266" t="s">
        <v>43</v>
      </c>
      <c r="B45" s="273"/>
    </row>
    <row r="46" spans="1:2" ht="18.75" customHeight="1">
      <c r="A46" s="267" t="s">
        <v>44</v>
      </c>
      <c r="B46" s="274">
        <f>B32+B34</f>
        <v>449600.98349999997</v>
      </c>
    </row>
    <row r="47" spans="1:2" ht="18.75" customHeight="1">
      <c r="A47" s="39"/>
      <c r="B47" s="39"/>
    </row>
    <row r="48" spans="1:2" ht="18.75" customHeight="1"/>
    <row r="49" ht="18.75" customHeight="1"/>
  </sheetData>
  <mergeCells count="1">
    <mergeCell ref="A2:B2"/>
  </mergeCells>
  <phoneticPr fontId="35" type="noConversion"/>
  <printOptions horizontalCentered="1"/>
  <pageMargins left="0.98402777777777795" right="0.74791666666666701" top="1.18055555555556" bottom="0.98402777777777795" header="0.51111111111111096" footer="0.51111111111111096"/>
  <pageSetup paperSize="9" firstPageNumber="4294963191" orientation="portrait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45"/>
  </sheetPr>
  <dimension ref="A1:S40"/>
  <sheetViews>
    <sheetView workbookViewId="0"/>
  </sheetViews>
  <sheetFormatPr defaultColWidth="7" defaultRowHeight="15"/>
  <cols>
    <col min="1" max="1" width="57" style="41" customWidth="1"/>
    <col min="2" max="2" width="16.625" style="46" customWidth="1"/>
    <col min="3" max="3" width="10.375" style="195" customWidth="1"/>
    <col min="4" max="4" width="17.5" style="48" customWidth="1"/>
    <col min="5" max="5" width="12.5" style="49" customWidth="1"/>
    <col min="6" max="6" width="7" style="50" customWidth="1"/>
    <col min="7" max="8" width="7" style="47" customWidth="1"/>
    <col min="9" max="9" width="13.875" style="47" customWidth="1"/>
    <col min="10" max="10" width="7.875" style="47" customWidth="1"/>
    <col min="11" max="11" width="9.5" style="47" customWidth="1"/>
    <col min="12" max="12" width="6.875" style="47" customWidth="1"/>
    <col min="13" max="13" width="9" style="47" customWidth="1"/>
    <col min="14" max="14" width="5.875" style="47" customWidth="1"/>
    <col min="15" max="15" width="5.25" style="47" customWidth="1"/>
    <col min="16" max="16" width="6.5" style="47" customWidth="1"/>
    <col min="17" max="18" width="7" style="47" customWidth="1"/>
    <col min="19" max="19" width="10.625" style="47" customWidth="1"/>
    <col min="20" max="20" width="21.75" style="47" customWidth="1"/>
    <col min="21" max="21" width="19.25" style="47" customWidth="1"/>
    <col min="22" max="16384" width="7" style="47"/>
  </cols>
  <sheetData>
    <row r="1" spans="1:19" ht="20.25" customHeight="1">
      <c r="A1" s="41" t="s">
        <v>818</v>
      </c>
    </row>
    <row r="2" spans="1:19" ht="28.5" customHeight="1">
      <c r="A2" s="338" t="s">
        <v>527</v>
      </c>
      <c r="B2" s="338"/>
      <c r="D2" s="47"/>
      <c r="E2" s="47"/>
    </row>
    <row r="3" spans="1:19" s="41" customFormat="1" ht="30" customHeight="1">
      <c r="B3" s="51" t="s">
        <v>47</v>
      </c>
      <c r="C3" s="195"/>
      <c r="F3" s="46"/>
    </row>
    <row r="4" spans="1:19" s="194" customFormat="1" ht="43.5" customHeight="1">
      <c r="A4" s="196" t="s">
        <v>528</v>
      </c>
      <c r="B4" s="197" t="s">
        <v>464</v>
      </c>
      <c r="C4" s="198"/>
      <c r="D4" s="199"/>
      <c r="E4" s="199"/>
      <c r="F4" s="200"/>
      <c r="I4" s="199"/>
      <c r="J4" s="207"/>
      <c r="K4" s="199"/>
    </row>
    <row r="5" spans="1:19" s="45" customFormat="1" ht="22.5" customHeight="1">
      <c r="A5" s="201" t="s">
        <v>529</v>
      </c>
      <c r="B5" s="287">
        <v>13</v>
      </c>
      <c r="C5" s="202"/>
      <c r="D5" s="169"/>
      <c r="E5" s="169"/>
      <c r="I5" s="169"/>
      <c r="J5" s="169"/>
      <c r="K5" s="169"/>
      <c r="Q5" s="172"/>
      <c r="R5" s="172"/>
      <c r="S5" s="172"/>
    </row>
    <row r="6" spans="1:19" s="45" customFormat="1" ht="22.5" customHeight="1">
      <c r="A6" s="203" t="s">
        <v>530</v>
      </c>
      <c r="B6" s="288">
        <v>13</v>
      </c>
      <c r="C6" s="204"/>
      <c r="D6" s="169"/>
      <c r="E6" s="169"/>
      <c r="I6" s="169"/>
      <c r="J6" s="169"/>
      <c r="K6" s="169"/>
      <c r="Q6" s="172"/>
      <c r="R6" s="172"/>
      <c r="S6" s="172"/>
    </row>
    <row r="7" spans="1:19" s="45" customFormat="1" ht="22.5" customHeight="1">
      <c r="A7" s="201" t="s">
        <v>531</v>
      </c>
      <c r="B7" s="287">
        <v>7400</v>
      </c>
      <c r="C7" s="204"/>
      <c r="D7" s="169"/>
      <c r="E7" s="169"/>
      <c r="I7" s="169"/>
      <c r="J7" s="169"/>
      <c r="K7" s="169"/>
      <c r="Q7" s="172"/>
      <c r="R7" s="172"/>
      <c r="S7" s="172"/>
    </row>
    <row r="8" spans="1:19" s="45" customFormat="1" ht="22.5" customHeight="1">
      <c r="A8" s="203" t="s">
        <v>532</v>
      </c>
      <c r="B8" s="288">
        <v>7400</v>
      </c>
      <c r="C8" s="204"/>
      <c r="D8" s="169"/>
      <c r="E8" s="169"/>
      <c r="I8" s="169"/>
      <c r="J8" s="169"/>
      <c r="K8" s="169"/>
      <c r="Q8" s="172"/>
      <c r="R8" s="172"/>
      <c r="S8" s="172"/>
    </row>
    <row r="9" spans="1:19" s="45" customFormat="1" ht="22.5" customHeight="1">
      <c r="A9" s="201" t="s">
        <v>533</v>
      </c>
      <c r="B9" s="287">
        <v>7766.3151760000001</v>
      </c>
      <c r="C9" s="202"/>
      <c r="D9" s="169"/>
      <c r="E9" s="169"/>
      <c r="I9" s="169"/>
      <c r="J9" s="169"/>
      <c r="K9" s="169"/>
      <c r="Q9" s="172"/>
      <c r="R9" s="172"/>
      <c r="S9" s="172"/>
    </row>
    <row r="10" spans="1:19" s="160" customFormat="1" ht="22.5" customHeight="1">
      <c r="A10" s="203" t="s">
        <v>534</v>
      </c>
      <c r="B10" s="288">
        <v>4119.8751759999996</v>
      </c>
      <c r="C10" s="202"/>
      <c r="D10" s="65"/>
      <c r="E10" s="65"/>
      <c r="I10" s="65"/>
      <c r="J10" s="65"/>
      <c r="K10" s="65"/>
      <c r="Q10" s="93"/>
      <c r="R10" s="93"/>
      <c r="S10" s="93"/>
    </row>
    <row r="11" spans="1:19" s="160" customFormat="1" ht="22.5" customHeight="1">
      <c r="A11" s="203" t="s">
        <v>535</v>
      </c>
      <c r="B11" s="288">
        <v>3221.44</v>
      </c>
      <c r="C11" s="202"/>
      <c r="D11" s="65"/>
      <c r="E11" s="65"/>
      <c r="I11" s="65"/>
      <c r="J11" s="65"/>
      <c r="K11" s="65"/>
      <c r="Q11" s="93"/>
      <c r="R11" s="93"/>
      <c r="S11" s="93"/>
    </row>
    <row r="12" spans="1:19" s="160" customFormat="1" ht="22.5" customHeight="1">
      <c r="A12" s="203" t="s">
        <v>536</v>
      </c>
      <c r="B12" s="288">
        <v>425</v>
      </c>
      <c r="C12" s="202"/>
      <c r="D12" s="65"/>
      <c r="E12" s="65"/>
      <c r="I12" s="65"/>
      <c r="J12" s="65"/>
      <c r="K12" s="65"/>
      <c r="Q12" s="93"/>
      <c r="R12" s="93"/>
      <c r="S12" s="93"/>
    </row>
    <row r="13" spans="1:19" s="162" customFormat="1" ht="22.5" customHeight="1">
      <c r="A13" s="201" t="s">
        <v>537</v>
      </c>
      <c r="B13" s="287">
        <v>2449.6</v>
      </c>
      <c r="C13" s="204"/>
      <c r="D13" s="70"/>
      <c r="E13" s="70"/>
      <c r="I13" s="70"/>
      <c r="J13" s="70"/>
      <c r="K13" s="70"/>
      <c r="Q13" s="95"/>
      <c r="R13" s="95"/>
      <c r="S13" s="95"/>
    </row>
    <row r="14" spans="1:19" s="41" customFormat="1" ht="22.5" customHeight="1">
      <c r="A14" s="201" t="s">
        <v>538</v>
      </c>
      <c r="B14" s="287">
        <v>50</v>
      </c>
      <c r="C14" s="205"/>
      <c r="D14" s="61"/>
      <c r="E14" s="84"/>
      <c r="F14" s="46"/>
      <c r="G14" s="59"/>
      <c r="H14" s="59"/>
      <c r="I14" s="61"/>
      <c r="J14" s="61"/>
      <c r="K14" s="84"/>
      <c r="L14" s="46"/>
      <c r="M14" s="59"/>
      <c r="Q14" s="91"/>
      <c r="R14" s="91"/>
      <c r="S14" s="92"/>
    </row>
    <row r="15" spans="1:19" s="41" customFormat="1" ht="22.5" customHeight="1">
      <c r="A15" s="203" t="s">
        <v>539</v>
      </c>
      <c r="B15" s="288">
        <v>50</v>
      </c>
      <c r="C15" s="205"/>
      <c r="D15" s="61"/>
      <c r="E15" s="84"/>
      <c r="F15" s="46"/>
      <c r="G15" s="59"/>
      <c r="H15" s="59"/>
      <c r="I15" s="61"/>
      <c r="J15" s="61"/>
      <c r="K15" s="84"/>
      <c r="L15" s="46"/>
      <c r="M15" s="59"/>
      <c r="Q15" s="91"/>
      <c r="R15" s="91"/>
      <c r="S15" s="92"/>
    </row>
    <row r="16" spans="1:19" s="41" customFormat="1" ht="22.5" customHeight="1">
      <c r="A16" s="201" t="s">
        <v>540</v>
      </c>
      <c r="B16" s="287">
        <v>657.79746699999998</v>
      </c>
      <c r="C16" s="205"/>
      <c r="D16" s="61"/>
      <c r="E16" s="84"/>
      <c r="F16" s="46"/>
      <c r="G16" s="59"/>
      <c r="H16" s="59"/>
      <c r="I16" s="61"/>
      <c r="J16" s="61"/>
      <c r="K16" s="84"/>
      <c r="L16" s="46"/>
      <c r="M16" s="59"/>
      <c r="Q16" s="91"/>
      <c r="R16" s="91"/>
      <c r="S16" s="92"/>
    </row>
    <row r="17" spans="1:19" s="41" customFormat="1" ht="22.5" customHeight="1">
      <c r="A17" s="203" t="s">
        <v>541</v>
      </c>
      <c r="B17" s="288">
        <v>216.54</v>
      </c>
      <c r="C17" s="205"/>
      <c r="D17" s="61"/>
      <c r="E17" s="84"/>
      <c r="F17" s="46"/>
      <c r="G17" s="59"/>
      <c r="H17" s="59"/>
      <c r="I17" s="61"/>
      <c r="J17" s="61"/>
      <c r="K17" s="84"/>
      <c r="L17" s="46"/>
      <c r="M17" s="59"/>
      <c r="Q17" s="91"/>
      <c r="R17" s="91"/>
      <c r="S17" s="92"/>
    </row>
    <row r="18" spans="1:19" s="41" customFormat="1" ht="22.5" customHeight="1">
      <c r="A18" s="203" t="s">
        <v>542</v>
      </c>
      <c r="B18" s="288">
        <v>441.25746700000002</v>
      </c>
      <c r="C18" s="206"/>
      <c r="D18" s="61"/>
      <c r="E18" s="84"/>
      <c r="F18" s="46"/>
      <c r="G18" s="59"/>
      <c r="H18" s="59"/>
      <c r="I18" s="61"/>
      <c r="J18" s="61"/>
      <c r="K18" s="84"/>
      <c r="L18" s="46"/>
      <c r="M18" s="59"/>
      <c r="Q18" s="91"/>
      <c r="R18" s="91"/>
      <c r="S18" s="92"/>
    </row>
    <row r="19" spans="1:19" s="41" customFormat="1" ht="22.5" customHeight="1">
      <c r="A19" s="201" t="s">
        <v>543</v>
      </c>
      <c r="B19" s="287">
        <v>10514.919714</v>
      </c>
      <c r="C19" s="206"/>
      <c r="D19" s="61"/>
      <c r="E19" s="84"/>
      <c r="F19" s="46"/>
      <c r="G19" s="59"/>
      <c r="H19" s="59"/>
      <c r="I19" s="61"/>
      <c r="J19" s="61"/>
      <c r="K19" s="84"/>
      <c r="L19" s="46"/>
      <c r="M19" s="59"/>
      <c r="Q19" s="91"/>
      <c r="R19" s="91"/>
      <c r="S19" s="92"/>
    </row>
    <row r="20" spans="1:19" s="41" customFormat="1" ht="22.5" customHeight="1">
      <c r="A20" s="203" t="s">
        <v>544</v>
      </c>
      <c r="B20" s="288">
        <v>10514.919714</v>
      </c>
      <c r="C20" s="206"/>
      <c r="D20" s="61"/>
      <c r="E20" s="84"/>
      <c r="F20" s="46"/>
      <c r="G20" s="59"/>
      <c r="H20" s="59"/>
      <c r="I20" s="61"/>
      <c r="J20" s="61"/>
      <c r="K20" s="84"/>
      <c r="L20" s="46"/>
      <c r="M20" s="59"/>
      <c r="Q20" s="91"/>
      <c r="R20" s="91"/>
      <c r="S20" s="92"/>
    </row>
    <row r="21" spans="1:19" s="41" customFormat="1" ht="22.5" customHeight="1">
      <c r="A21" s="201" t="s">
        <v>545</v>
      </c>
      <c r="B21" s="287">
        <v>775.08764299999996</v>
      </c>
      <c r="C21" s="206"/>
      <c r="D21" s="61"/>
      <c r="E21" s="84"/>
      <c r="F21" s="46"/>
      <c r="G21" s="59"/>
      <c r="H21" s="59"/>
      <c r="I21" s="61"/>
      <c r="J21" s="61"/>
      <c r="K21" s="84"/>
      <c r="L21" s="46"/>
      <c r="M21" s="59"/>
      <c r="Q21" s="91"/>
      <c r="R21" s="91"/>
      <c r="S21" s="92"/>
    </row>
    <row r="22" spans="1:19" ht="22.5" customHeight="1">
      <c r="A22" s="203" t="s">
        <v>546</v>
      </c>
      <c r="B22" s="288">
        <v>271.40199999999999</v>
      </c>
      <c r="M22" s="100"/>
      <c r="Q22" s="101"/>
      <c r="R22" s="101"/>
      <c r="S22" s="102"/>
    </row>
    <row r="23" spans="1:19" ht="22.5" customHeight="1">
      <c r="A23" s="203" t="s">
        <v>547</v>
      </c>
      <c r="B23" s="288">
        <v>6</v>
      </c>
      <c r="M23" s="100"/>
    </row>
    <row r="24" spans="1:19" ht="22.5" customHeight="1">
      <c r="A24" s="203" t="s">
        <v>548</v>
      </c>
      <c r="B24" s="288">
        <v>5.5415643000000001</v>
      </c>
      <c r="M24" s="100"/>
    </row>
    <row r="25" spans="1:19" ht="22.5" customHeight="1">
      <c r="A25" s="203" t="s">
        <v>549</v>
      </c>
      <c r="B25" s="288">
        <v>19.27</v>
      </c>
      <c r="M25" s="100"/>
    </row>
    <row r="26" spans="1:19" ht="22.5" customHeight="1">
      <c r="A26" s="203" t="s">
        <v>550</v>
      </c>
      <c r="B26" s="288">
        <v>473</v>
      </c>
    </row>
    <row r="27" spans="1:19" ht="22.5" customHeight="1">
      <c r="A27" s="201" t="s">
        <v>551</v>
      </c>
      <c r="B27" s="287">
        <v>14950</v>
      </c>
    </row>
    <row r="28" spans="1:19" ht="22.5" customHeight="1">
      <c r="A28" s="203" t="s">
        <v>552</v>
      </c>
      <c r="B28" s="288">
        <v>575</v>
      </c>
    </row>
    <row r="29" spans="1:19" ht="22.5" customHeight="1">
      <c r="A29" s="203" t="s">
        <v>553</v>
      </c>
      <c r="B29" s="288">
        <v>2070.25</v>
      </c>
    </row>
    <row r="30" spans="1:19" ht="22.5" customHeight="1">
      <c r="A30" s="203" t="s">
        <v>554</v>
      </c>
      <c r="B30" s="288">
        <v>544.5</v>
      </c>
    </row>
    <row r="31" spans="1:19" ht="22.5" customHeight="1">
      <c r="A31" s="203" t="s">
        <v>555</v>
      </c>
      <c r="B31" s="288">
        <v>11760.25</v>
      </c>
    </row>
    <row r="32" spans="1:19" ht="22.5" customHeight="1">
      <c r="A32" s="201" t="s">
        <v>556</v>
      </c>
      <c r="B32" s="287">
        <v>80.17</v>
      </c>
    </row>
    <row r="33" spans="1:2" ht="22.5" customHeight="1">
      <c r="A33" s="203" t="s">
        <v>557</v>
      </c>
      <c r="B33" s="288">
        <v>0.03</v>
      </c>
    </row>
    <row r="34" spans="1:2" ht="22.5" customHeight="1">
      <c r="A34" s="203" t="s">
        <v>558</v>
      </c>
      <c r="B34" s="288">
        <v>0.11</v>
      </c>
    </row>
    <row r="35" spans="1:2" ht="22.5" customHeight="1">
      <c r="A35" s="203" t="s">
        <v>559</v>
      </c>
      <c r="B35" s="288">
        <v>0.03</v>
      </c>
    </row>
    <row r="36" spans="1:2" ht="22.5" customHeight="1">
      <c r="A36" s="203" t="s">
        <v>560</v>
      </c>
      <c r="B36" s="288">
        <v>80</v>
      </c>
    </row>
    <row r="37" spans="1:2" ht="22.5" customHeight="1">
      <c r="A37" s="201" t="s">
        <v>561</v>
      </c>
      <c r="B37" s="287">
        <f>B5+B9+B13+B16+B21+B27+B32+B19+B7</f>
        <v>44606.89</v>
      </c>
    </row>
    <row r="38" spans="1:2" ht="22.5" customHeight="1"/>
    <row r="39" spans="1:2" ht="22.5" customHeight="1"/>
    <row r="40" spans="1:2" ht="22.5" customHeight="1"/>
  </sheetData>
  <mergeCells count="1">
    <mergeCell ref="A2:B2"/>
  </mergeCells>
  <phoneticPr fontId="35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X22"/>
  <sheetViews>
    <sheetView workbookViewId="0"/>
  </sheetViews>
  <sheetFormatPr defaultColWidth="7" defaultRowHeight="15"/>
  <cols>
    <col min="1" max="2" width="37" style="45" customWidth="1"/>
    <col min="3" max="3" width="10.375" style="41" hidden="1" customWidth="1"/>
    <col min="4" max="4" width="9.625" style="47" hidden="1" customWidth="1"/>
    <col min="5" max="5" width="8.125" style="47" hidden="1" customWidth="1"/>
    <col min="6" max="6" width="9.625" style="48" hidden="1" customWidth="1"/>
    <col min="7" max="7" width="17.5" style="48" hidden="1" customWidth="1"/>
    <col min="8" max="8" width="12.5" style="49" hidden="1" customWidth="1"/>
    <col min="9" max="9" width="7" style="50" hidden="1" customWidth="1"/>
    <col min="10" max="11" width="7" style="47" hidden="1" customWidth="1"/>
    <col min="12" max="12" width="13.875" style="47" hidden="1" customWidth="1"/>
    <col min="13" max="13" width="7.875" style="47" hidden="1" customWidth="1"/>
    <col min="14" max="14" width="9.5" style="47" hidden="1" customWidth="1"/>
    <col min="15" max="15" width="6.875" style="47" hidden="1" customWidth="1"/>
    <col min="16" max="16" width="9" style="47" hidden="1" customWidth="1"/>
    <col min="17" max="17" width="5.875" style="47" hidden="1" customWidth="1"/>
    <col min="18" max="18" width="5.25" style="47" hidden="1" customWidth="1"/>
    <col min="19" max="19" width="6.5" style="47" hidden="1" customWidth="1"/>
    <col min="20" max="21" width="7" style="47" hidden="1" customWidth="1"/>
    <col min="22" max="22" width="10.625" style="47" hidden="1" customWidth="1"/>
    <col min="23" max="23" width="10.5" style="47" hidden="1" customWidth="1"/>
    <col min="24" max="24" width="7" style="47" hidden="1" customWidth="1"/>
    <col min="25" max="16384" width="7" style="47"/>
  </cols>
  <sheetData>
    <row r="1" spans="1:24" ht="21.75" customHeight="1">
      <c r="A1" s="29" t="s">
        <v>819</v>
      </c>
      <c r="B1" s="29"/>
    </row>
    <row r="2" spans="1:24" ht="51.75" customHeight="1">
      <c r="A2" s="328" t="s">
        <v>562</v>
      </c>
      <c r="B2" s="329"/>
      <c r="F2" s="47"/>
      <c r="G2" s="47"/>
      <c r="H2" s="47"/>
    </row>
    <row r="3" spans="1:24">
      <c r="B3" s="133" t="s">
        <v>443</v>
      </c>
      <c r="D3" s="47">
        <v>12.11</v>
      </c>
      <c r="F3" s="47">
        <v>12.22</v>
      </c>
      <c r="G3" s="47"/>
      <c r="H3" s="47"/>
      <c r="L3" s="47">
        <v>1.2</v>
      </c>
    </row>
    <row r="4" spans="1:24" s="142" customFormat="1" ht="39.75" customHeight="1">
      <c r="A4" s="143" t="s">
        <v>444</v>
      </c>
      <c r="B4" s="143" t="s">
        <v>464</v>
      </c>
      <c r="C4" s="144"/>
      <c r="F4" s="145" t="s">
        <v>448</v>
      </c>
      <c r="G4" s="145" t="s">
        <v>449</v>
      </c>
      <c r="H4" s="145" t="s">
        <v>450</v>
      </c>
      <c r="I4" s="152"/>
      <c r="L4" s="145" t="s">
        <v>448</v>
      </c>
      <c r="M4" s="153" t="s">
        <v>449</v>
      </c>
      <c r="N4" s="145" t="s">
        <v>450</v>
      </c>
    </row>
    <row r="5" spans="1:24" ht="39.75" customHeight="1">
      <c r="A5" s="146"/>
      <c r="B5" s="192"/>
      <c r="C5" s="59">
        <v>105429</v>
      </c>
      <c r="D5" s="148">
        <v>595734.14</v>
      </c>
      <c r="E5" s="47">
        <f>104401+13602</f>
        <v>118003</v>
      </c>
      <c r="F5" s="48" t="s">
        <v>451</v>
      </c>
      <c r="G5" s="48" t="s">
        <v>452</v>
      </c>
      <c r="H5" s="49">
        <v>596221.15</v>
      </c>
      <c r="I5" s="50">
        <f>F5-A5</f>
        <v>201</v>
      </c>
      <c r="J5" s="100" t="e">
        <f>H5-#REF!</f>
        <v>#REF!</v>
      </c>
      <c r="K5" s="100">
        <v>75943</v>
      </c>
      <c r="L5" s="48" t="s">
        <v>451</v>
      </c>
      <c r="M5" s="48" t="s">
        <v>452</v>
      </c>
      <c r="N5" s="49">
        <v>643048.94999999995</v>
      </c>
      <c r="O5" s="50">
        <f>L5-A5</f>
        <v>201</v>
      </c>
      <c r="P5" s="100" t="e">
        <f>N5-#REF!</f>
        <v>#REF!</v>
      </c>
      <c r="R5" s="47">
        <v>717759</v>
      </c>
      <c r="T5" s="101" t="s">
        <v>451</v>
      </c>
      <c r="U5" s="101" t="s">
        <v>452</v>
      </c>
      <c r="V5" s="102">
        <v>659380.53</v>
      </c>
      <c r="W5" s="47" t="e">
        <f>#REF!-V5</f>
        <v>#REF!</v>
      </c>
      <c r="X5" s="47">
        <f>T5-A5</f>
        <v>201</v>
      </c>
    </row>
    <row r="6" spans="1:24" ht="39.75" customHeight="1">
      <c r="A6" s="146"/>
      <c r="B6" s="149"/>
      <c r="C6" s="59"/>
      <c r="D6" s="100"/>
      <c r="J6" s="100"/>
      <c r="K6" s="100"/>
      <c r="L6" s="48"/>
      <c r="M6" s="48"/>
      <c r="N6" s="49"/>
      <c r="O6" s="50"/>
      <c r="P6" s="100"/>
      <c r="T6" s="101"/>
      <c r="U6" s="101"/>
      <c r="V6" s="102"/>
    </row>
    <row r="7" spans="1:24" ht="39.75" customHeight="1">
      <c r="A7" s="52"/>
      <c r="B7" s="193"/>
      <c r="F7" s="150" t="str">
        <f>""</f>
        <v/>
      </c>
      <c r="G7" s="150" t="str">
        <f>""</f>
        <v/>
      </c>
      <c r="H7" s="150" t="str">
        <f>""</f>
        <v/>
      </c>
      <c r="L7" s="150" t="str">
        <f>""</f>
        <v/>
      </c>
      <c r="M7" s="154" t="str">
        <f>""</f>
        <v/>
      </c>
      <c r="N7" s="150" t="str">
        <f>""</f>
        <v/>
      </c>
      <c r="V7" s="155" t="e">
        <f>#REF!+#REF!+#REF!+#REF!+#REF!+#REF!+#REF!+#REF!+#REF!+#REF!+#REF!+#REF!+#REF!+#REF!+#REF!+#REF!+#REF!+#REF!+#REF!+#REF!+#REF!</f>
        <v>#REF!</v>
      </c>
      <c r="W7" s="155" t="e">
        <f>#REF!+#REF!+#REF!+#REF!+#REF!+#REF!+#REF!+#REF!+#REF!+#REF!+#REF!+#REF!+#REF!+#REF!+#REF!+#REF!+#REF!+#REF!+#REF!+#REF!+#REF!</f>
        <v>#REF!</v>
      </c>
    </row>
    <row r="8" spans="1:24" ht="19.5" customHeight="1">
      <c r="P8" s="100"/>
      <c r="T8" s="101" t="s">
        <v>457</v>
      </c>
      <c r="U8" s="101" t="s">
        <v>458</v>
      </c>
      <c r="V8" s="102">
        <v>19998</v>
      </c>
      <c r="W8" s="47" t="e">
        <f>#REF!-V8</f>
        <v>#REF!</v>
      </c>
      <c r="X8" s="47">
        <f>T8-A8</f>
        <v>23203</v>
      </c>
    </row>
    <row r="9" spans="1:24" ht="19.5" customHeight="1">
      <c r="A9" s="45" t="s">
        <v>456</v>
      </c>
      <c r="P9" s="100"/>
      <c r="T9" s="101" t="s">
        <v>459</v>
      </c>
      <c r="U9" s="101" t="s">
        <v>460</v>
      </c>
      <c r="V9" s="102">
        <v>19998</v>
      </c>
      <c r="W9" s="47" t="e">
        <f>#REF!-V9</f>
        <v>#REF!</v>
      </c>
      <c r="X9" s="47" t="e">
        <f>T9-A9</f>
        <v>#VALUE!</v>
      </c>
    </row>
    <row r="10" spans="1:24" ht="19.5" customHeight="1">
      <c r="P10" s="100"/>
    </row>
    <row r="11" spans="1:24" ht="19.5" customHeight="1">
      <c r="A11" s="47"/>
      <c r="B11" s="47"/>
      <c r="C11" s="47"/>
      <c r="F11" s="47"/>
      <c r="G11" s="47"/>
      <c r="H11" s="47"/>
      <c r="I11" s="47"/>
      <c r="P11" s="100"/>
    </row>
    <row r="12" spans="1:24" ht="19.5" customHeight="1">
      <c r="A12" s="47"/>
      <c r="B12" s="47"/>
      <c r="C12" s="47"/>
      <c r="F12" s="47"/>
      <c r="G12" s="47"/>
      <c r="H12" s="47"/>
      <c r="I12" s="47"/>
      <c r="P12" s="100"/>
    </row>
    <row r="13" spans="1:24" ht="19.5" customHeight="1">
      <c r="A13" s="47"/>
      <c r="B13" s="47"/>
      <c r="C13" s="47"/>
      <c r="F13" s="47"/>
      <c r="G13" s="47"/>
      <c r="H13" s="47"/>
      <c r="I13" s="47"/>
      <c r="P13" s="100"/>
    </row>
    <row r="14" spans="1:24" ht="19.5" customHeight="1">
      <c r="A14" s="47"/>
      <c r="B14" s="47"/>
      <c r="C14" s="47"/>
      <c r="F14" s="47"/>
      <c r="G14" s="47"/>
      <c r="H14" s="47"/>
      <c r="I14" s="47"/>
      <c r="P14" s="100"/>
    </row>
    <row r="15" spans="1:24" ht="19.5" customHeight="1">
      <c r="A15" s="47"/>
      <c r="B15" s="47"/>
      <c r="C15" s="47"/>
      <c r="F15" s="47"/>
      <c r="G15" s="47"/>
      <c r="H15" s="47"/>
      <c r="I15" s="47"/>
      <c r="P15" s="100"/>
    </row>
    <row r="16" spans="1:24" ht="19.5" customHeight="1">
      <c r="A16" s="47"/>
      <c r="B16" s="47"/>
      <c r="C16" s="47"/>
      <c r="F16" s="47"/>
      <c r="G16" s="47"/>
      <c r="H16" s="47"/>
      <c r="I16" s="47"/>
      <c r="P16" s="100"/>
    </row>
    <row r="17" spans="1:16" ht="19.5" customHeight="1">
      <c r="A17" s="47"/>
      <c r="B17" s="47"/>
      <c r="C17" s="47"/>
      <c r="F17" s="47"/>
      <c r="G17" s="47"/>
      <c r="H17" s="47"/>
      <c r="I17" s="47"/>
      <c r="P17" s="100"/>
    </row>
    <row r="18" spans="1:16" ht="19.5" customHeight="1">
      <c r="A18" s="47"/>
      <c r="B18" s="47"/>
      <c r="C18" s="47"/>
      <c r="F18" s="47"/>
      <c r="G18" s="47"/>
      <c r="H18" s="47"/>
      <c r="I18" s="47"/>
      <c r="P18" s="100"/>
    </row>
    <row r="19" spans="1:16" ht="19.5" customHeight="1">
      <c r="A19" s="47"/>
      <c r="B19" s="47"/>
      <c r="C19" s="47"/>
      <c r="F19" s="47"/>
      <c r="G19" s="47"/>
      <c r="H19" s="47"/>
      <c r="I19" s="47"/>
      <c r="P19" s="100"/>
    </row>
    <row r="20" spans="1:16" ht="19.5" customHeight="1">
      <c r="A20" s="47"/>
      <c r="B20" s="47"/>
      <c r="C20" s="47"/>
      <c r="F20" s="47"/>
      <c r="G20" s="47"/>
      <c r="H20" s="47"/>
      <c r="I20" s="47"/>
      <c r="P20" s="100"/>
    </row>
    <row r="21" spans="1:16" ht="19.5" customHeight="1">
      <c r="A21" s="47"/>
      <c r="B21" s="47"/>
      <c r="C21" s="47"/>
      <c r="F21" s="47"/>
      <c r="G21" s="47"/>
      <c r="H21" s="47"/>
      <c r="I21" s="47"/>
      <c r="P21" s="100"/>
    </row>
    <row r="22" spans="1:16" ht="19.5" customHeight="1">
      <c r="A22" s="47"/>
      <c r="B22" s="47"/>
      <c r="C22" s="47"/>
      <c r="F22" s="47"/>
      <c r="G22" s="47"/>
      <c r="H22" s="47"/>
      <c r="I22" s="47"/>
      <c r="P22" s="100"/>
    </row>
  </sheetData>
  <mergeCells count="1">
    <mergeCell ref="A2:B2"/>
  </mergeCells>
  <phoneticPr fontId="3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8"/>
  <sheetViews>
    <sheetView workbookViewId="0"/>
  </sheetViews>
  <sheetFormatPr defaultColWidth="0" defaultRowHeight="15.75"/>
  <cols>
    <col min="1" max="1" width="41.75" style="127" customWidth="1"/>
    <col min="2" max="2" width="35.25" style="127" customWidth="1"/>
    <col min="3" max="3" width="8" style="127" customWidth="1"/>
    <col min="4" max="4" width="7.875" style="127" customWidth="1"/>
    <col min="5" max="5" width="8.5" style="127" hidden="1" customWidth="1"/>
    <col min="6" max="6" width="7.875" style="127" hidden="1" customWidth="1"/>
    <col min="7" max="7" width="7.875" style="127" customWidth="1"/>
    <col min="8" max="8" width="67.5" style="127" customWidth="1"/>
    <col min="9" max="252" width="7.875" style="127" customWidth="1"/>
    <col min="253" max="253" width="35.75" style="127" customWidth="1"/>
    <col min="254" max="16384" width="0" style="127" hidden="1"/>
  </cols>
  <sheetData>
    <row r="1" spans="1:5" ht="27" customHeight="1">
      <c r="A1" s="128" t="s">
        <v>820</v>
      </c>
      <c r="B1" s="129"/>
    </row>
    <row r="2" spans="1:5" ht="42.95" customHeight="1">
      <c r="A2" s="336" t="s">
        <v>563</v>
      </c>
      <c r="B2" s="336"/>
    </row>
    <row r="3" spans="1:5" s="123" customFormat="1" ht="18.75" customHeight="1">
      <c r="A3" s="132"/>
      <c r="B3" s="133" t="s">
        <v>443</v>
      </c>
    </row>
    <row r="4" spans="1:5" s="124" customFormat="1" ht="27" customHeight="1">
      <c r="A4" s="134" t="s">
        <v>463</v>
      </c>
      <c r="B4" s="135" t="s">
        <v>464</v>
      </c>
      <c r="C4" s="136"/>
    </row>
    <row r="5" spans="1:5" s="124" customFormat="1" ht="27" customHeight="1">
      <c r="A5" s="181"/>
      <c r="B5" s="182"/>
      <c r="C5" s="136"/>
    </row>
    <row r="6" spans="1:5" s="124" customFormat="1" ht="27" customHeight="1">
      <c r="A6" s="181"/>
      <c r="B6" s="182"/>
      <c r="C6" s="136"/>
    </row>
    <row r="7" spans="1:5" s="124" customFormat="1" ht="27" customHeight="1">
      <c r="A7" s="183"/>
      <c r="B7" s="182"/>
      <c r="C7" s="136"/>
    </row>
    <row r="8" spans="1:5" s="124" customFormat="1" ht="27" customHeight="1">
      <c r="A8" s="184"/>
      <c r="B8" s="185"/>
      <c r="C8" s="136"/>
    </row>
    <row r="9" spans="1:5" s="125" customFormat="1" ht="27" customHeight="1">
      <c r="A9" s="184"/>
      <c r="B9" s="185"/>
      <c r="C9" s="138"/>
    </row>
    <row r="10" spans="1:5" s="123" customFormat="1" ht="27" customHeight="1">
      <c r="A10" s="181"/>
      <c r="B10" s="186"/>
      <c r="C10" s="139"/>
      <c r="E10" s="123">
        <v>988753</v>
      </c>
    </row>
    <row r="11" spans="1:5" s="123" customFormat="1" ht="27" customHeight="1">
      <c r="A11" s="181"/>
      <c r="B11" s="186"/>
      <c r="C11" s="139"/>
      <c r="E11" s="123">
        <v>822672</v>
      </c>
    </row>
    <row r="12" spans="1:5" s="126" customFormat="1" ht="27" customHeight="1">
      <c r="A12" s="181"/>
      <c r="B12" s="186"/>
      <c r="C12" s="141"/>
    </row>
    <row r="13" spans="1:5" s="123" customFormat="1" ht="27" customHeight="1">
      <c r="A13" s="181"/>
      <c r="B13" s="186"/>
    </row>
    <row r="14" spans="1:5" s="123" customFormat="1" ht="27" customHeight="1">
      <c r="A14" s="181"/>
      <c r="B14" s="186"/>
    </row>
    <row r="15" spans="1:5" s="123" customFormat="1" ht="27" customHeight="1">
      <c r="A15" s="187"/>
      <c r="B15" s="182"/>
    </row>
    <row r="16" spans="1:5" s="123" customFormat="1" ht="27" customHeight="1">
      <c r="A16" s="188"/>
      <c r="B16" s="182"/>
    </row>
    <row r="17" spans="1:2" s="123" customFormat="1" ht="27" customHeight="1">
      <c r="A17" s="189"/>
      <c r="B17" s="190"/>
    </row>
    <row r="18" spans="1:2">
      <c r="A18" s="191" t="s">
        <v>456</v>
      </c>
      <c r="B18" s="191"/>
    </row>
  </sheetData>
  <mergeCells count="1">
    <mergeCell ref="A2:B2"/>
  </mergeCells>
  <phoneticPr fontId="3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45"/>
  </sheetPr>
  <dimension ref="A1:B11"/>
  <sheetViews>
    <sheetView workbookViewId="0"/>
  </sheetViews>
  <sheetFormatPr defaultColWidth="9" defaultRowHeight="15.75"/>
  <cols>
    <col min="1" max="1" width="33.25" style="105" customWidth="1"/>
    <col min="2" max="2" width="33.25" style="106" customWidth="1"/>
    <col min="3" max="16384" width="9" style="105"/>
  </cols>
  <sheetData>
    <row r="1" spans="1:2" ht="21" customHeight="1">
      <c r="A1" s="103" t="s">
        <v>821</v>
      </c>
    </row>
    <row r="2" spans="1:2" ht="24.75" customHeight="1">
      <c r="A2" s="324" t="s">
        <v>564</v>
      </c>
      <c r="B2" s="324"/>
    </row>
    <row r="3" spans="1:2" s="103" customFormat="1" ht="24" customHeight="1">
      <c r="B3" s="107" t="s">
        <v>47</v>
      </c>
    </row>
    <row r="4" spans="1:2" s="173" customFormat="1" ht="25.5" customHeight="1">
      <c r="A4" s="175" t="s">
        <v>48</v>
      </c>
      <c r="B4" s="176" t="s">
        <v>464</v>
      </c>
    </row>
    <row r="5" spans="1:2" s="174" customFormat="1" ht="25.5" customHeight="1">
      <c r="A5" s="177" t="s">
        <v>565</v>
      </c>
      <c r="B5" s="178"/>
    </row>
    <row r="6" spans="1:2" s="174" customFormat="1" ht="25.5" customHeight="1">
      <c r="A6" s="177" t="s">
        <v>566</v>
      </c>
      <c r="B6" s="178"/>
    </row>
    <row r="7" spans="1:2" s="174" customFormat="1" ht="25.5" customHeight="1">
      <c r="A7" s="177" t="s">
        <v>567</v>
      </c>
      <c r="B7" s="179" t="s">
        <v>568</v>
      </c>
    </row>
    <row r="8" spans="1:2" s="104" customFormat="1" ht="25.5" customHeight="1">
      <c r="A8" s="177" t="s">
        <v>569</v>
      </c>
      <c r="B8" s="179"/>
    </row>
    <row r="9" spans="1:2" ht="25.5" customHeight="1">
      <c r="A9" s="180" t="s">
        <v>570</v>
      </c>
      <c r="B9" s="179"/>
    </row>
    <row r="10" spans="1:2" ht="25.5" customHeight="1">
      <c r="A10" s="108" t="s">
        <v>453</v>
      </c>
      <c r="B10" s="109">
        <v>10</v>
      </c>
    </row>
    <row r="11" spans="1:2">
      <c r="A11" s="45"/>
    </row>
  </sheetData>
  <mergeCells count="1">
    <mergeCell ref="A2:B2"/>
  </mergeCells>
  <phoneticPr fontId="35" type="noConversion"/>
  <printOptions horizontalCentered="1"/>
  <pageMargins left="0.91944444444444395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indexed="45"/>
  </sheetPr>
  <dimension ref="A1:X25"/>
  <sheetViews>
    <sheetView workbookViewId="0"/>
  </sheetViews>
  <sheetFormatPr defaultColWidth="7" defaultRowHeight="15"/>
  <cols>
    <col min="1" max="1" width="43.5" style="45" customWidth="1"/>
    <col min="2" max="2" width="29.625" style="46" customWidth="1"/>
    <col min="3" max="3" width="10.375" style="41" hidden="1" customWidth="1"/>
    <col min="4" max="4" width="9.625" style="47" hidden="1" customWidth="1"/>
    <col min="5" max="5" width="8.125" style="47" hidden="1" customWidth="1"/>
    <col min="6" max="6" width="9.625" style="48" hidden="1" customWidth="1"/>
    <col min="7" max="7" width="17.5" style="48" hidden="1" customWidth="1"/>
    <col min="8" max="8" width="12.5" style="49" hidden="1" customWidth="1"/>
    <col min="9" max="9" width="7" style="50" hidden="1" customWidth="1"/>
    <col min="10" max="11" width="7" style="47" hidden="1" customWidth="1"/>
    <col min="12" max="12" width="13.875" style="47" hidden="1" customWidth="1"/>
    <col min="13" max="13" width="7.875" style="47" hidden="1" customWidth="1"/>
    <col min="14" max="14" width="9.5" style="47" hidden="1" customWidth="1"/>
    <col min="15" max="15" width="6.875" style="47" hidden="1" customWidth="1"/>
    <col min="16" max="16" width="9" style="47" hidden="1" customWidth="1"/>
    <col min="17" max="17" width="5.875" style="47" hidden="1" customWidth="1"/>
    <col min="18" max="18" width="5.25" style="47" hidden="1" customWidth="1"/>
    <col min="19" max="19" width="6.5" style="47" hidden="1" customWidth="1"/>
    <col min="20" max="21" width="7" style="47" hidden="1" customWidth="1"/>
    <col min="22" max="22" width="10.625" style="47" hidden="1" customWidth="1"/>
    <col min="23" max="23" width="10.5" style="47" hidden="1" customWidth="1"/>
    <col min="24" max="24" width="7" style="47" hidden="1" customWidth="1"/>
    <col min="25" max="16384" width="7" style="47"/>
  </cols>
  <sheetData>
    <row r="1" spans="1:24" ht="29.25" customHeight="1">
      <c r="A1" s="29" t="s">
        <v>822</v>
      </c>
    </row>
    <row r="2" spans="1:24" ht="28.5" customHeight="1">
      <c r="A2" s="321" t="s">
        <v>571</v>
      </c>
      <c r="B2" s="322"/>
      <c r="F2" s="47"/>
      <c r="G2" s="47"/>
      <c r="H2" s="47"/>
    </row>
    <row r="3" spans="1:24" s="41" customFormat="1" ht="21.75" customHeight="1">
      <c r="A3" s="45"/>
      <c r="B3" s="167" t="s">
        <v>47</v>
      </c>
      <c r="D3" s="41">
        <v>12.11</v>
      </c>
      <c r="F3" s="41">
        <v>12.22</v>
      </c>
      <c r="I3" s="46"/>
      <c r="L3" s="41">
        <v>1.2</v>
      </c>
    </row>
    <row r="4" spans="1:24" s="41" customFormat="1" ht="39" customHeight="1">
      <c r="A4" s="143" t="s">
        <v>48</v>
      </c>
      <c r="B4" s="54" t="s">
        <v>49</v>
      </c>
      <c r="F4" s="55" t="s">
        <v>572</v>
      </c>
      <c r="G4" s="55" t="s">
        <v>573</v>
      </c>
      <c r="H4" s="55" t="s">
        <v>574</v>
      </c>
      <c r="I4" s="46"/>
      <c r="L4" s="55" t="s">
        <v>572</v>
      </c>
      <c r="M4" s="83" t="s">
        <v>573</v>
      </c>
      <c r="N4" s="55" t="s">
        <v>574</v>
      </c>
    </row>
    <row r="5" spans="1:24" s="45" customFormat="1" ht="39" customHeight="1">
      <c r="A5" s="168" t="s">
        <v>575</v>
      </c>
      <c r="B5" s="146" t="s">
        <v>568</v>
      </c>
      <c r="C5" s="45">
        <v>105429</v>
      </c>
      <c r="D5" s="45">
        <v>595734.14</v>
      </c>
      <c r="E5" s="45">
        <f>104401+13602</f>
        <v>118003</v>
      </c>
      <c r="F5" s="169" t="s">
        <v>451</v>
      </c>
      <c r="G5" s="169" t="s">
        <v>576</v>
      </c>
      <c r="H5" s="169">
        <v>596221.15</v>
      </c>
      <c r="I5" s="45" t="e">
        <f>F5-A5</f>
        <v>#VALUE!</v>
      </c>
      <c r="J5" s="45">
        <f>H5-B5</f>
        <v>596211.15</v>
      </c>
      <c r="K5" s="45">
        <v>75943</v>
      </c>
      <c r="L5" s="169" t="s">
        <v>451</v>
      </c>
      <c r="M5" s="169" t="s">
        <v>576</v>
      </c>
      <c r="N5" s="169">
        <v>643048.94999999995</v>
      </c>
      <c r="O5" s="45" t="e">
        <f>L5-A5</f>
        <v>#VALUE!</v>
      </c>
      <c r="P5" s="45">
        <f>N5-B5</f>
        <v>643038.94999999995</v>
      </c>
      <c r="R5" s="45">
        <v>717759</v>
      </c>
      <c r="T5" s="172" t="s">
        <v>451</v>
      </c>
      <c r="U5" s="172" t="s">
        <v>576</v>
      </c>
      <c r="V5" s="172">
        <v>659380.53</v>
      </c>
      <c r="W5" s="45">
        <f>B5-V5</f>
        <v>-659370.53</v>
      </c>
      <c r="X5" s="45" t="e">
        <f>T5-A5</f>
        <v>#VALUE!</v>
      </c>
    </row>
    <row r="6" spans="1:24" s="41" customFormat="1" ht="39" customHeight="1">
      <c r="A6" s="170" t="s">
        <v>577</v>
      </c>
      <c r="B6" s="158">
        <v>10</v>
      </c>
      <c r="C6" s="75"/>
      <c r="D6" s="75">
        <v>135.6</v>
      </c>
      <c r="F6" s="61" t="s">
        <v>578</v>
      </c>
      <c r="G6" s="61" t="s">
        <v>579</v>
      </c>
      <c r="H6" s="84">
        <v>135.6</v>
      </c>
      <c r="I6" s="46" t="e">
        <f>F6-A6</f>
        <v>#VALUE!</v>
      </c>
      <c r="J6" s="59">
        <f>H6-B6</f>
        <v>125.6</v>
      </c>
      <c r="K6" s="59"/>
      <c r="L6" s="61" t="s">
        <v>578</v>
      </c>
      <c r="M6" s="61" t="s">
        <v>579</v>
      </c>
      <c r="N6" s="84">
        <v>135.6</v>
      </c>
      <c r="O6" s="46" t="e">
        <f>L6-A6</f>
        <v>#VALUE!</v>
      </c>
      <c r="P6" s="59">
        <f>N6-B6</f>
        <v>125.6</v>
      </c>
      <c r="T6" s="91" t="s">
        <v>578</v>
      </c>
      <c r="U6" s="91" t="s">
        <v>579</v>
      </c>
      <c r="V6" s="92">
        <v>135.6</v>
      </c>
      <c r="W6" s="41">
        <f>B6-V6</f>
        <v>-125.6</v>
      </c>
      <c r="X6" s="41" t="e">
        <f>T6-A6</f>
        <v>#VALUE!</v>
      </c>
    </row>
    <row r="7" spans="1:24" s="41" customFormat="1" ht="39" customHeight="1">
      <c r="A7" s="168" t="s">
        <v>580</v>
      </c>
      <c r="B7" s="158"/>
      <c r="C7" s="59">
        <v>105429</v>
      </c>
      <c r="D7" s="60">
        <v>595734.14</v>
      </c>
      <c r="E7" s="41">
        <f>104401+13602</f>
        <v>118003</v>
      </c>
      <c r="F7" s="61" t="s">
        <v>451</v>
      </c>
      <c r="G7" s="61" t="s">
        <v>576</v>
      </c>
      <c r="H7" s="84">
        <v>596221.15</v>
      </c>
      <c r="I7" s="46" t="e">
        <f>F7-A7</f>
        <v>#VALUE!</v>
      </c>
      <c r="J7" s="59">
        <f>H7-B7</f>
        <v>596221.15</v>
      </c>
      <c r="K7" s="59">
        <v>75943</v>
      </c>
      <c r="L7" s="61" t="s">
        <v>451</v>
      </c>
      <c r="M7" s="61" t="s">
        <v>576</v>
      </c>
      <c r="N7" s="84">
        <v>643048.94999999995</v>
      </c>
      <c r="O7" s="46" t="e">
        <f>L7-A7</f>
        <v>#VALUE!</v>
      </c>
      <c r="P7" s="59">
        <f>N7-B7</f>
        <v>643048.94999999995</v>
      </c>
      <c r="R7" s="41">
        <v>717759</v>
      </c>
      <c r="T7" s="91" t="s">
        <v>451</v>
      </c>
      <c r="U7" s="91" t="s">
        <v>576</v>
      </c>
      <c r="V7" s="92">
        <v>659380.53</v>
      </c>
      <c r="W7" s="41">
        <f>B7-V7</f>
        <v>-659380.53</v>
      </c>
      <c r="X7" s="41" t="e">
        <f>T7-A7</f>
        <v>#VALUE!</v>
      </c>
    </row>
    <row r="8" spans="1:24" s="41" customFormat="1" ht="39" customHeight="1">
      <c r="A8" s="170" t="s">
        <v>570</v>
      </c>
      <c r="B8" s="158"/>
      <c r="C8" s="75"/>
      <c r="D8" s="75">
        <v>135.6</v>
      </c>
      <c r="F8" s="61" t="s">
        <v>578</v>
      </c>
      <c r="G8" s="61" t="s">
        <v>579</v>
      </c>
      <c r="H8" s="84">
        <v>135.6</v>
      </c>
      <c r="I8" s="46" t="e">
        <f>F8-A8</f>
        <v>#VALUE!</v>
      </c>
      <c r="J8" s="59">
        <f>H8-B8</f>
        <v>135.6</v>
      </c>
      <c r="K8" s="59"/>
      <c r="L8" s="61" t="s">
        <v>578</v>
      </c>
      <c r="M8" s="61" t="s">
        <v>579</v>
      </c>
      <c r="N8" s="84">
        <v>135.6</v>
      </c>
      <c r="O8" s="46" t="e">
        <f>L8-A8</f>
        <v>#VALUE!</v>
      </c>
      <c r="P8" s="59">
        <f>N8-B8</f>
        <v>135.6</v>
      </c>
      <c r="T8" s="91" t="s">
        <v>578</v>
      </c>
      <c r="U8" s="91" t="s">
        <v>579</v>
      </c>
      <c r="V8" s="92">
        <v>135.6</v>
      </c>
      <c r="W8" s="41">
        <f>B8-V8</f>
        <v>-135.6</v>
      </c>
      <c r="X8" s="41" t="e">
        <f>T8-A8</f>
        <v>#VALUE!</v>
      </c>
    </row>
    <row r="9" spans="1:24" s="41" customFormat="1" ht="39" customHeight="1">
      <c r="A9" s="171" t="s">
        <v>73</v>
      </c>
      <c r="B9" s="54">
        <v>10</v>
      </c>
      <c r="F9" s="55" t="str">
        <f>""</f>
        <v/>
      </c>
      <c r="G9" s="55" t="str">
        <f>""</f>
        <v/>
      </c>
      <c r="H9" s="55" t="str">
        <f>""</f>
        <v/>
      </c>
      <c r="I9" s="46"/>
      <c r="L9" s="55" t="str">
        <f>""</f>
        <v/>
      </c>
      <c r="M9" s="83" t="str">
        <f>""</f>
        <v/>
      </c>
      <c r="N9" s="55" t="str">
        <f>""</f>
        <v/>
      </c>
      <c r="V9" s="166" t="e">
        <f>V10+#REF!+#REF!+#REF!+#REF!+#REF!+#REF!+#REF!+#REF!+#REF!+#REF!+#REF!+#REF!+#REF!+#REF!+#REF!+#REF!+#REF!+#REF!+#REF!+#REF!</f>
        <v>#REF!</v>
      </c>
      <c r="W9" s="166" t="e">
        <f>W10+#REF!+#REF!+#REF!+#REF!+#REF!+#REF!+#REF!+#REF!+#REF!+#REF!+#REF!+#REF!+#REF!+#REF!+#REF!+#REF!+#REF!+#REF!+#REF!+#REF!</f>
        <v>#REF!</v>
      </c>
    </row>
    <row r="10" spans="1:24" ht="19.5" customHeight="1">
      <c r="P10" s="100"/>
      <c r="T10" s="101" t="s">
        <v>454</v>
      </c>
      <c r="U10" s="101" t="s">
        <v>455</v>
      </c>
      <c r="V10" s="102">
        <v>19998</v>
      </c>
      <c r="W10" s="47">
        <f>B10-V10</f>
        <v>-19998</v>
      </c>
      <c r="X10" s="47">
        <f>T10-A10</f>
        <v>232</v>
      </c>
    </row>
    <row r="11" spans="1:24" ht="19.5" customHeight="1">
      <c r="P11" s="100"/>
      <c r="T11" s="101" t="s">
        <v>457</v>
      </c>
      <c r="U11" s="101" t="s">
        <v>458</v>
      </c>
      <c r="V11" s="102">
        <v>19998</v>
      </c>
      <c r="W11" s="47">
        <f>B11-V11</f>
        <v>-19998</v>
      </c>
      <c r="X11" s="47">
        <f>T11-A11</f>
        <v>23203</v>
      </c>
    </row>
    <row r="12" spans="1:24" ht="19.5" customHeight="1">
      <c r="P12" s="100"/>
      <c r="T12" s="101" t="s">
        <v>459</v>
      </c>
      <c r="U12" s="101" t="s">
        <v>460</v>
      </c>
      <c r="V12" s="102">
        <v>19998</v>
      </c>
      <c r="W12" s="47">
        <f>B12-V12</f>
        <v>-19998</v>
      </c>
      <c r="X12" s="47">
        <f>T12-A12</f>
        <v>2320301</v>
      </c>
    </row>
    <row r="13" spans="1:24" ht="19.5" customHeight="1">
      <c r="P13" s="100"/>
    </row>
    <row r="14" spans="1:24" ht="19.5" customHeight="1">
      <c r="P14" s="100"/>
    </row>
    <row r="15" spans="1:24" ht="19.5" customHeight="1">
      <c r="P15" s="100"/>
    </row>
    <row r="16" spans="1:24" ht="19.5" customHeight="1">
      <c r="P16" s="100"/>
    </row>
    <row r="17" spans="16:16" ht="19.5" customHeight="1">
      <c r="P17" s="100"/>
    </row>
    <row r="18" spans="16:16" ht="19.5" customHeight="1">
      <c r="P18" s="100"/>
    </row>
    <row r="19" spans="16:16" ht="19.5" customHeight="1">
      <c r="P19" s="100"/>
    </row>
    <row r="20" spans="16:16" ht="19.5" customHeight="1">
      <c r="P20" s="100"/>
    </row>
    <row r="21" spans="16:16" ht="19.5" customHeight="1">
      <c r="P21" s="100"/>
    </row>
    <row r="22" spans="16:16" ht="19.5" customHeight="1">
      <c r="P22" s="100"/>
    </row>
    <row r="23" spans="16:16" ht="19.5" customHeight="1">
      <c r="P23" s="100"/>
    </row>
    <row r="24" spans="16:16" ht="19.5" customHeight="1">
      <c r="P24" s="100"/>
    </row>
    <row r="25" spans="16:16" ht="19.5" customHeight="1">
      <c r="P25" s="100"/>
    </row>
  </sheetData>
  <mergeCells count="1">
    <mergeCell ref="A2:B2"/>
  </mergeCells>
  <phoneticPr fontId="3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indexed="45"/>
  </sheetPr>
  <dimension ref="A1:Y26"/>
  <sheetViews>
    <sheetView workbookViewId="0">
      <selection activeCell="AH14" sqref="AH14"/>
    </sheetView>
  </sheetViews>
  <sheetFormatPr defaultColWidth="7" defaultRowHeight="15"/>
  <cols>
    <col min="1" max="1" width="14.625" style="45" customWidth="1"/>
    <col min="2" max="2" width="46.625" style="41" customWidth="1"/>
    <col min="3" max="3" width="13" style="46" customWidth="1"/>
    <col min="4" max="4" width="10.375" style="41" hidden="1" customWidth="1"/>
    <col min="5" max="5" width="9.625" style="47" hidden="1" customWidth="1"/>
    <col min="6" max="6" width="8.125" style="47" hidden="1" customWidth="1"/>
    <col min="7" max="7" width="9.625" style="48" hidden="1" customWidth="1"/>
    <col min="8" max="8" width="17.5" style="48" hidden="1" customWidth="1"/>
    <col min="9" max="9" width="12.5" style="49" hidden="1" customWidth="1"/>
    <col min="10" max="10" width="7" style="50" hidden="1" customWidth="1"/>
    <col min="11" max="12" width="7" style="47" hidden="1" customWidth="1"/>
    <col min="13" max="13" width="13.875" style="47" hidden="1" customWidth="1"/>
    <col min="14" max="14" width="7.875" style="47" hidden="1" customWidth="1"/>
    <col min="15" max="15" width="9.5" style="47" hidden="1" customWidth="1"/>
    <col min="16" max="16" width="6.875" style="47" hidden="1" customWidth="1"/>
    <col min="17" max="17" width="9" style="47" hidden="1" customWidth="1"/>
    <col min="18" max="18" width="5.875" style="47" hidden="1" customWidth="1"/>
    <col min="19" max="19" width="5.25" style="47" hidden="1" customWidth="1"/>
    <col min="20" max="20" width="6.5" style="47" hidden="1" customWidth="1"/>
    <col min="21" max="22" width="7" style="47" hidden="1" customWidth="1"/>
    <col min="23" max="23" width="10.625" style="47" hidden="1" customWidth="1"/>
    <col min="24" max="24" width="10.5" style="47" hidden="1" customWidth="1"/>
    <col min="25" max="25" width="7" style="47" hidden="1" customWidth="1"/>
    <col min="26" max="16384" width="7" style="47"/>
  </cols>
  <sheetData>
    <row r="1" spans="1:25" ht="23.25" customHeight="1">
      <c r="A1" s="29" t="s">
        <v>823</v>
      </c>
    </row>
    <row r="2" spans="1:25" ht="23.25">
      <c r="A2" s="321" t="s">
        <v>581</v>
      </c>
      <c r="B2" s="323"/>
      <c r="C2" s="322"/>
      <c r="G2" s="47"/>
      <c r="H2" s="47"/>
      <c r="I2" s="47"/>
    </row>
    <row r="3" spans="1:25">
      <c r="C3" s="133" t="s">
        <v>443</v>
      </c>
      <c r="E3" s="47">
        <v>12.11</v>
      </c>
      <c r="G3" s="47">
        <v>12.22</v>
      </c>
      <c r="H3" s="47"/>
      <c r="I3" s="47"/>
      <c r="M3" s="47">
        <v>1.2</v>
      </c>
    </row>
    <row r="4" spans="1:25" ht="45.75" customHeight="1">
      <c r="A4" s="52" t="s">
        <v>76</v>
      </c>
      <c r="B4" s="53" t="s">
        <v>77</v>
      </c>
      <c r="C4" s="54" t="s">
        <v>49</v>
      </c>
      <c r="G4" s="150" t="s">
        <v>582</v>
      </c>
      <c r="H4" s="150" t="s">
        <v>583</v>
      </c>
      <c r="I4" s="150" t="s">
        <v>584</v>
      </c>
      <c r="M4" s="150" t="s">
        <v>582</v>
      </c>
      <c r="N4" s="154" t="s">
        <v>583</v>
      </c>
      <c r="O4" s="150" t="s">
        <v>584</v>
      </c>
    </row>
    <row r="5" spans="1:25" ht="45.75" customHeight="1">
      <c r="A5" s="56" t="s">
        <v>585</v>
      </c>
      <c r="B5" s="57" t="s">
        <v>586</v>
      </c>
      <c r="C5" s="158">
        <v>10</v>
      </c>
      <c r="D5" s="59">
        <v>105429</v>
      </c>
      <c r="E5" s="148">
        <v>595734.14</v>
      </c>
      <c r="F5" s="47">
        <f>104401+13602</f>
        <v>118003</v>
      </c>
      <c r="G5" s="48" t="s">
        <v>451</v>
      </c>
      <c r="H5" s="48" t="s">
        <v>452</v>
      </c>
      <c r="I5" s="49">
        <v>596221.15</v>
      </c>
      <c r="J5" s="50">
        <f>G5-A5</f>
        <v>-22</v>
      </c>
      <c r="K5" s="100">
        <f>I5-C5</f>
        <v>596211.15</v>
      </c>
      <c r="L5" s="100">
        <v>75943</v>
      </c>
      <c r="M5" s="48" t="s">
        <v>451</v>
      </c>
      <c r="N5" s="48" t="s">
        <v>452</v>
      </c>
      <c r="O5" s="49">
        <v>643048.94999999995</v>
      </c>
      <c r="P5" s="50">
        <f>M5-A5</f>
        <v>-22</v>
      </c>
      <c r="Q5" s="100">
        <f>O5-C5</f>
        <v>643038.94999999995</v>
      </c>
      <c r="S5" s="47">
        <v>717759</v>
      </c>
      <c r="U5" s="101" t="s">
        <v>451</v>
      </c>
      <c r="V5" s="101" t="s">
        <v>452</v>
      </c>
      <c r="W5" s="102">
        <v>659380.53</v>
      </c>
      <c r="X5" s="47">
        <f>C5-W5</f>
        <v>-659370.53</v>
      </c>
      <c r="Y5" s="47">
        <f>U5-A5</f>
        <v>-22</v>
      </c>
    </row>
    <row r="6" spans="1:25" s="156" customFormat="1" ht="45.75" customHeight="1">
      <c r="A6" s="62" t="s">
        <v>587</v>
      </c>
      <c r="B6" s="159" t="s">
        <v>588</v>
      </c>
      <c r="C6" s="146" t="s">
        <v>568</v>
      </c>
      <c r="D6" s="160"/>
      <c r="E6" s="156">
        <v>7616.62</v>
      </c>
      <c r="G6" s="161" t="s">
        <v>589</v>
      </c>
      <c r="H6" s="161" t="s">
        <v>590</v>
      </c>
      <c r="I6" s="161">
        <v>7616.62</v>
      </c>
      <c r="J6" s="156">
        <f t="shared" ref="J6:J9" si="0">G6-A6</f>
        <v>-2200</v>
      </c>
      <c r="K6" s="156">
        <f t="shared" ref="K6:K9" si="1">I6-C6</f>
        <v>7606.62</v>
      </c>
      <c r="M6" s="161" t="s">
        <v>589</v>
      </c>
      <c r="N6" s="161" t="s">
        <v>590</v>
      </c>
      <c r="O6" s="161">
        <v>7749.58</v>
      </c>
      <c r="P6" s="156">
        <f t="shared" ref="P6:P9" si="2">M6-A6</f>
        <v>-2200</v>
      </c>
      <c r="Q6" s="156">
        <f t="shared" ref="Q6:Q9" si="3">O6-C6</f>
        <v>7739.58</v>
      </c>
      <c r="U6" s="164" t="s">
        <v>589</v>
      </c>
      <c r="V6" s="164" t="s">
        <v>590</v>
      </c>
      <c r="W6" s="164">
        <v>8475.4699999999993</v>
      </c>
      <c r="X6" s="156">
        <f t="shared" ref="X6:X9" si="4">C6-W6</f>
        <v>-8465.4699999999993</v>
      </c>
      <c r="Y6" s="156">
        <f t="shared" ref="Y6:Y9" si="5">U6-A6</f>
        <v>-2200</v>
      </c>
    </row>
    <row r="7" spans="1:25" s="157" customFormat="1" ht="45.75" customHeight="1">
      <c r="A7" s="66" t="s">
        <v>591</v>
      </c>
      <c r="B7" s="67" t="s">
        <v>577</v>
      </c>
      <c r="C7" s="146" t="s">
        <v>568</v>
      </c>
      <c r="D7" s="162"/>
      <c r="E7" s="157">
        <v>3922.87</v>
      </c>
      <c r="G7" s="163" t="s">
        <v>592</v>
      </c>
      <c r="H7" s="163" t="s">
        <v>593</v>
      </c>
      <c r="I7" s="163">
        <v>3922.87</v>
      </c>
      <c r="J7" s="157">
        <f t="shared" si="0"/>
        <v>-220004</v>
      </c>
      <c r="K7" s="157">
        <f t="shared" si="1"/>
        <v>3912.87</v>
      </c>
      <c r="L7" s="157">
        <v>750</v>
      </c>
      <c r="M7" s="163" t="s">
        <v>592</v>
      </c>
      <c r="N7" s="163" t="s">
        <v>593</v>
      </c>
      <c r="O7" s="163">
        <v>4041.81</v>
      </c>
      <c r="P7" s="157">
        <f t="shared" si="2"/>
        <v>-220004</v>
      </c>
      <c r="Q7" s="157">
        <f t="shared" si="3"/>
        <v>4031.81</v>
      </c>
      <c r="U7" s="165" t="s">
        <v>592</v>
      </c>
      <c r="V7" s="165" t="s">
        <v>593</v>
      </c>
      <c r="W7" s="165">
        <v>4680.9399999999996</v>
      </c>
      <c r="X7" s="157">
        <f t="shared" si="4"/>
        <v>-4670.9399999999996</v>
      </c>
      <c r="Y7" s="157">
        <f t="shared" si="5"/>
        <v>-220004</v>
      </c>
    </row>
    <row r="8" spans="1:25" ht="45.75" customHeight="1">
      <c r="A8" s="62" t="s">
        <v>594</v>
      </c>
      <c r="B8" s="62" t="s">
        <v>595</v>
      </c>
      <c r="C8" s="158"/>
      <c r="D8" s="59"/>
      <c r="E8" s="100">
        <v>7616.62</v>
      </c>
      <c r="G8" s="48" t="s">
        <v>589</v>
      </c>
      <c r="H8" s="48" t="s">
        <v>590</v>
      </c>
      <c r="I8" s="49">
        <v>7616.62</v>
      </c>
      <c r="J8" s="50">
        <f t="shared" si="0"/>
        <v>-2201</v>
      </c>
      <c r="K8" s="100">
        <f t="shared" si="1"/>
        <v>7616.62</v>
      </c>
      <c r="L8" s="100"/>
      <c r="M8" s="48" t="s">
        <v>589</v>
      </c>
      <c r="N8" s="48" t="s">
        <v>590</v>
      </c>
      <c r="O8" s="49">
        <v>7749.58</v>
      </c>
      <c r="P8" s="50">
        <f t="shared" si="2"/>
        <v>-2201</v>
      </c>
      <c r="Q8" s="100">
        <f t="shared" si="3"/>
        <v>7749.58</v>
      </c>
      <c r="U8" s="101" t="s">
        <v>589</v>
      </c>
      <c r="V8" s="101" t="s">
        <v>590</v>
      </c>
      <c r="W8" s="102">
        <v>8475.4699999999993</v>
      </c>
      <c r="X8" s="47">
        <f t="shared" si="4"/>
        <v>-8475.4699999999993</v>
      </c>
      <c r="Y8" s="47">
        <f t="shared" si="5"/>
        <v>-2201</v>
      </c>
    </row>
    <row r="9" spans="1:25" ht="45.75" customHeight="1">
      <c r="A9" s="66" t="s">
        <v>596</v>
      </c>
      <c r="B9" s="66" t="s">
        <v>597</v>
      </c>
      <c r="C9" s="158"/>
      <c r="D9" s="59"/>
      <c r="E9" s="100">
        <v>3922.87</v>
      </c>
      <c r="G9" s="48" t="s">
        <v>592</v>
      </c>
      <c r="H9" s="48" t="s">
        <v>593</v>
      </c>
      <c r="I9" s="49">
        <v>3922.87</v>
      </c>
      <c r="J9" s="50">
        <f t="shared" si="0"/>
        <v>-220100</v>
      </c>
      <c r="K9" s="100">
        <f t="shared" si="1"/>
        <v>3922.87</v>
      </c>
      <c r="L9" s="100">
        <v>750</v>
      </c>
      <c r="M9" s="48" t="s">
        <v>592</v>
      </c>
      <c r="N9" s="48" t="s">
        <v>593</v>
      </c>
      <c r="O9" s="49">
        <v>4041.81</v>
      </c>
      <c r="P9" s="50">
        <f t="shared" si="2"/>
        <v>-220100</v>
      </c>
      <c r="Q9" s="100">
        <f t="shared" si="3"/>
        <v>4041.81</v>
      </c>
      <c r="U9" s="101" t="s">
        <v>592</v>
      </c>
      <c r="V9" s="101" t="s">
        <v>593</v>
      </c>
      <c r="W9" s="102">
        <v>4680.9399999999996</v>
      </c>
      <c r="X9" s="47">
        <f t="shared" si="4"/>
        <v>-4680.9399999999996</v>
      </c>
      <c r="Y9" s="47">
        <f t="shared" si="5"/>
        <v>-220100</v>
      </c>
    </row>
    <row r="10" spans="1:25" ht="45.75" customHeight="1">
      <c r="A10" s="339" t="s">
        <v>453</v>
      </c>
      <c r="B10" s="340"/>
      <c r="C10" s="54">
        <v>10</v>
      </c>
      <c r="G10" s="150" t="str">
        <f>""</f>
        <v/>
      </c>
      <c r="H10" s="150" t="str">
        <f>""</f>
        <v/>
      </c>
      <c r="I10" s="150" t="str">
        <f>""</f>
        <v/>
      </c>
      <c r="M10" s="150" t="str">
        <f>""</f>
        <v/>
      </c>
      <c r="N10" s="154" t="str">
        <f>""</f>
        <v/>
      </c>
      <c r="O10" s="150" t="str">
        <f>""</f>
        <v/>
      </c>
      <c r="W10" s="166" t="e">
        <f>W11+#REF!+#REF!+#REF!+#REF!+#REF!+#REF!+#REF!+#REF!+#REF!+#REF!+#REF!+#REF!+#REF!+#REF!+#REF!+#REF!+#REF!+#REF!+#REF!+#REF!</f>
        <v>#REF!</v>
      </c>
      <c r="X10" s="166" t="e">
        <f>X11+#REF!+#REF!+#REF!+#REF!+#REF!+#REF!+#REF!+#REF!+#REF!+#REF!+#REF!+#REF!+#REF!+#REF!+#REF!+#REF!+#REF!+#REF!+#REF!+#REF!</f>
        <v>#REF!</v>
      </c>
    </row>
    <row r="11" spans="1:25" ht="19.5" customHeight="1">
      <c r="Q11" s="100"/>
      <c r="U11" s="101" t="s">
        <v>454</v>
      </c>
      <c r="V11" s="101" t="s">
        <v>455</v>
      </c>
      <c r="W11" s="102">
        <v>19998</v>
      </c>
      <c r="X11" s="47">
        <f>C11-W11</f>
        <v>-19998</v>
      </c>
      <c r="Y11" s="47">
        <f>U11-A11</f>
        <v>232</v>
      </c>
    </row>
    <row r="12" spans="1:25" ht="19.5" customHeight="1">
      <c r="Q12" s="100"/>
      <c r="U12" s="101" t="s">
        <v>457</v>
      </c>
      <c r="V12" s="101" t="s">
        <v>458</v>
      </c>
      <c r="W12" s="102">
        <v>19998</v>
      </c>
      <c r="X12" s="47">
        <f>C12-W12</f>
        <v>-19998</v>
      </c>
      <c r="Y12" s="47">
        <f>U12-A12</f>
        <v>23203</v>
      </c>
    </row>
    <row r="13" spans="1:25" ht="19.5" customHeight="1">
      <c r="Q13" s="100"/>
      <c r="U13" s="101" t="s">
        <v>459</v>
      </c>
      <c r="V13" s="101" t="s">
        <v>460</v>
      </c>
      <c r="W13" s="102">
        <v>19998</v>
      </c>
      <c r="X13" s="47">
        <f>C13-W13</f>
        <v>-19998</v>
      </c>
      <c r="Y13" s="47">
        <f>U13-A13</f>
        <v>2320301</v>
      </c>
    </row>
    <row r="14" spans="1:25" ht="19.5" customHeight="1">
      <c r="Q14" s="100"/>
    </row>
    <row r="15" spans="1:25" ht="19.5" customHeight="1">
      <c r="Q15" s="100"/>
    </row>
    <row r="16" spans="1:25" ht="19.5" customHeight="1">
      <c r="Q16" s="100"/>
    </row>
    <row r="17" spans="17:17" ht="19.5" customHeight="1">
      <c r="Q17" s="100"/>
    </row>
    <row r="18" spans="17:17" ht="19.5" customHeight="1">
      <c r="Q18" s="100"/>
    </row>
    <row r="19" spans="17:17" ht="19.5" customHeight="1">
      <c r="Q19" s="100"/>
    </row>
    <row r="20" spans="17:17" ht="19.5" customHeight="1">
      <c r="Q20" s="100"/>
    </row>
    <row r="21" spans="17:17" ht="19.5" customHeight="1">
      <c r="Q21" s="100"/>
    </row>
    <row r="22" spans="17:17" ht="19.5" customHeight="1">
      <c r="Q22" s="100"/>
    </row>
    <row r="23" spans="17:17" ht="19.5" customHeight="1">
      <c r="Q23" s="100"/>
    </row>
    <row r="24" spans="17:17" ht="19.5" customHeight="1">
      <c r="Q24" s="100"/>
    </row>
    <row r="25" spans="17:17" ht="19.5" customHeight="1">
      <c r="Q25" s="100"/>
    </row>
    <row r="26" spans="17:17" ht="19.5" customHeight="1">
      <c r="Q26" s="100"/>
    </row>
  </sheetData>
  <mergeCells count="2">
    <mergeCell ref="A2:C2"/>
    <mergeCell ref="A10:B10"/>
  </mergeCells>
  <phoneticPr fontId="35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X28"/>
  <sheetViews>
    <sheetView workbookViewId="0">
      <selection activeCell="AE5" sqref="AE5"/>
    </sheetView>
  </sheetViews>
  <sheetFormatPr defaultColWidth="7" defaultRowHeight="15"/>
  <cols>
    <col min="1" max="2" width="37" style="45" customWidth="1"/>
    <col min="3" max="3" width="10.375" style="41" hidden="1" customWidth="1"/>
    <col min="4" max="4" width="9.625" style="47" hidden="1" customWidth="1"/>
    <col min="5" max="5" width="8.125" style="47" hidden="1" customWidth="1"/>
    <col min="6" max="6" width="9.625" style="48" hidden="1" customWidth="1"/>
    <col min="7" max="7" width="17.5" style="48" hidden="1" customWidth="1"/>
    <col min="8" max="8" width="12.5" style="49" hidden="1" customWidth="1"/>
    <col min="9" max="9" width="7" style="50" hidden="1" customWidth="1"/>
    <col min="10" max="11" width="7" style="47" hidden="1" customWidth="1"/>
    <col min="12" max="12" width="13.875" style="47" hidden="1" customWidth="1"/>
    <col min="13" max="13" width="7.875" style="47" hidden="1" customWidth="1"/>
    <col min="14" max="14" width="9.5" style="47" hidden="1" customWidth="1"/>
    <col min="15" max="15" width="6.875" style="47" hidden="1" customWidth="1"/>
    <col min="16" max="16" width="9" style="47" hidden="1" customWidth="1"/>
    <col min="17" max="17" width="5.875" style="47" hidden="1" customWidth="1"/>
    <col min="18" max="18" width="5.25" style="47" hidden="1" customWidth="1"/>
    <col min="19" max="19" width="6.5" style="47" hidden="1" customWidth="1"/>
    <col min="20" max="21" width="7" style="47" hidden="1" customWidth="1"/>
    <col min="22" max="22" width="10.625" style="47" hidden="1" customWidth="1"/>
    <col min="23" max="23" width="10.5" style="47" hidden="1" customWidth="1"/>
    <col min="24" max="24" width="7" style="47" hidden="1" customWidth="1"/>
    <col min="25" max="16384" width="7" style="47"/>
  </cols>
  <sheetData>
    <row r="1" spans="1:24" ht="21.75" customHeight="1">
      <c r="A1" s="29" t="s">
        <v>824</v>
      </c>
      <c r="B1" s="29"/>
    </row>
    <row r="2" spans="1:24" ht="51.75" customHeight="1">
      <c r="A2" s="328" t="s">
        <v>598</v>
      </c>
      <c r="B2" s="329"/>
      <c r="F2" s="47"/>
      <c r="G2" s="47"/>
      <c r="H2" s="47"/>
    </row>
    <row r="3" spans="1:24">
      <c r="B3" s="133" t="s">
        <v>443</v>
      </c>
      <c r="D3" s="47">
        <v>12.11</v>
      </c>
      <c r="F3" s="47">
        <v>12.22</v>
      </c>
      <c r="G3" s="47"/>
      <c r="H3" s="47"/>
      <c r="L3" s="47">
        <v>1.2</v>
      </c>
    </row>
    <row r="4" spans="1:24" s="142" customFormat="1" ht="39.75" customHeight="1">
      <c r="A4" s="143" t="s">
        <v>444</v>
      </c>
      <c r="B4" s="143" t="s">
        <v>464</v>
      </c>
      <c r="C4" s="144"/>
      <c r="F4" s="145" t="s">
        <v>448</v>
      </c>
      <c r="G4" s="145" t="s">
        <v>449</v>
      </c>
      <c r="H4" s="145" t="s">
        <v>450</v>
      </c>
      <c r="I4" s="152"/>
      <c r="L4" s="145" t="s">
        <v>448</v>
      </c>
      <c r="M4" s="153" t="s">
        <v>449</v>
      </c>
      <c r="N4" s="145" t="s">
        <v>450</v>
      </c>
    </row>
    <row r="5" spans="1:24" ht="39.75" customHeight="1">
      <c r="A5" s="146" t="s">
        <v>599</v>
      </c>
      <c r="B5" s="147"/>
      <c r="C5" s="59">
        <v>105429</v>
      </c>
      <c r="D5" s="148">
        <v>595734.14</v>
      </c>
      <c r="E5" s="47">
        <f>104401+13602</f>
        <v>118003</v>
      </c>
      <c r="F5" s="48" t="s">
        <v>451</v>
      </c>
      <c r="G5" s="48" t="s">
        <v>452</v>
      </c>
      <c r="H5" s="49">
        <v>596221.15</v>
      </c>
      <c r="I5" s="50" t="e">
        <f>F5-A5</f>
        <v>#VALUE!</v>
      </c>
      <c r="J5" s="100" t="e">
        <f>H5-#REF!</f>
        <v>#REF!</v>
      </c>
      <c r="K5" s="100">
        <v>75943</v>
      </c>
      <c r="L5" s="48" t="s">
        <v>451</v>
      </c>
      <c r="M5" s="48" t="s">
        <v>452</v>
      </c>
      <c r="N5" s="49">
        <v>643048.94999999995</v>
      </c>
      <c r="O5" s="50" t="e">
        <f>L5-A5</f>
        <v>#VALUE!</v>
      </c>
      <c r="P5" s="100" t="e">
        <f>N5-#REF!</f>
        <v>#REF!</v>
      </c>
      <c r="R5" s="47">
        <v>717759</v>
      </c>
      <c r="T5" s="101" t="s">
        <v>451</v>
      </c>
      <c r="U5" s="101" t="s">
        <v>452</v>
      </c>
      <c r="V5" s="102">
        <v>659380.53</v>
      </c>
      <c r="W5" s="47" t="e">
        <f>#REF!-V5</f>
        <v>#REF!</v>
      </c>
      <c r="X5" s="47" t="e">
        <f>T5-A5</f>
        <v>#VALUE!</v>
      </c>
    </row>
    <row r="6" spans="1:24" ht="39.75" customHeight="1">
      <c r="A6" s="146" t="s">
        <v>600</v>
      </c>
      <c r="B6" s="147"/>
      <c r="C6" s="59"/>
      <c r="D6" s="148"/>
      <c r="J6" s="100"/>
      <c r="K6" s="100"/>
      <c r="L6" s="48"/>
      <c r="M6" s="48"/>
      <c r="N6" s="49"/>
      <c r="O6" s="50"/>
      <c r="P6" s="100"/>
      <c r="T6" s="101"/>
      <c r="U6" s="101"/>
      <c r="V6" s="102"/>
    </row>
    <row r="7" spans="1:24" ht="39.75" customHeight="1">
      <c r="A7" s="146" t="s">
        <v>601</v>
      </c>
      <c r="B7" s="147"/>
      <c r="C7" s="59"/>
      <c r="D7" s="148"/>
      <c r="J7" s="100"/>
      <c r="K7" s="100"/>
      <c r="L7" s="48"/>
      <c r="M7" s="48"/>
      <c r="N7" s="49"/>
      <c r="O7" s="50"/>
      <c r="P7" s="100"/>
      <c r="T7" s="101"/>
      <c r="U7" s="101"/>
      <c r="V7" s="102"/>
    </row>
    <row r="8" spans="1:24" ht="39.75" customHeight="1">
      <c r="A8" s="146" t="s">
        <v>602</v>
      </c>
      <c r="B8" s="147"/>
      <c r="C8" s="59"/>
      <c r="D8" s="148"/>
      <c r="J8" s="100"/>
      <c r="K8" s="100"/>
      <c r="L8" s="48"/>
      <c r="M8" s="48"/>
      <c r="N8" s="49"/>
      <c r="O8" s="50"/>
      <c r="P8" s="100"/>
      <c r="T8" s="101"/>
      <c r="U8" s="101"/>
      <c r="V8" s="102"/>
    </row>
    <row r="9" spans="1:24" ht="39.75" customHeight="1">
      <c r="A9" s="146" t="s">
        <v>603</v>
      </c>
      <c r="B9" s="147"/>
      <c r="C9" s="59"/>
      <c r="D9" s="148"/>
      <c r="J9" s="100"/>
      <c r="K9" s="100"/>
      <c r="L9" s="48"/>
      <c r="M9" s="48"/>
      <c r="N9" s="49"/>
      <c r="O9" s="50"/>
      <c r="P9" s="100"/>
      <c r="T9" s="101"/>
      <c r="U9" s="101"/>
      <c r="V9" s="102"/>
    </row>
    <row r="10" spans="1:24" ht="39.75" customHeight="1">
      <c r="A10" s="146" t="s">
        <v>570</v>
      </c>
      <c r="B10" s="147"/>
      <c r="C10" s="59"/>
      <c r="D10" s="148"/>
      <c r="J10" s="100"/>
      <c r="K10" s="100"/>
      <c r="L10" s="48"/>
      <c r="M10" s="48"/>
      <c r="N10" s="49"/>
      <c r="O10" s="50"/>
      <c r="P10" s="100"/>
      <c r="T10" s="101"/>
      <c r="U10" s="101"/>
      <c r="V10" s="102"/>
    </row>
    <row r="11" spans="1:24" ht="39.75" customHeight="1">
      <c r="A11" s="146" t="s">
        <v>604</v>
      </c>
      <c r="B11" s="149"/>
      <c r="C11" s="59"/>
      <c r="D11" s="100"/>
      <c r="J11" s="100"/>
      <c r="K11" s="100"/>
      <c r="L11" s="48"/>
      <c r="M11" s="48"/>
      <c r="N11" s="49"/>
      <c r="O11" s="50"/>
      <c r="P11" s="100"/>
      <c r="T11" s="101"/>
      <c r="U11" s="101"/>
      <c r="V11" s="102"/>
    </row>
    <row r="12" spans="1:24" ht="39.75" customHeight="1">
      <c r="A12" s="52" t="s">
        <v>453</v>
      </c>
      <c r="B12" s="147"/>
      <c r="F12" s="150" t="str">
        <f>""</f>
        <v/>
      </c>
      <c r="G12" s="150" t="str">
        <f>""</f>
        <v/>
      </c>
      <c r="H12" s="150" t="str">
        <f>""</f>
        <v/>
      </c>
      <c r="L12" s="150" t="str">
        <f>""</f>
        <v/>
      </c>
      <c r="M12" s="154" t="str">
        <f>""</f>
        <v/>
      </c>
      <c r="N12" s="150" t="str">
        <f>""</f>
        <v/>
      </c>
      <c r="V12" s="155" t="e">
        <f>V13+#REF!+#REF!+#REF!+#REF!+#REF!+#REF!+#REF!+#REF!+#REF!+#REF!+#REF!+#REF!+#REF!+#REF!+#REF!+#REF!+#REF!+#REF!+#REF!+#REF!</f>
        <v>#REF!</v>
      </c>
      <c r="W12" s="155" t="e">
        <f>W13+#REF!+#REF!+#REF!+#REF!+#REF!+#REF!+#REF!+#REF!+#REF!+#REF!+#REF!+#REF!+#REF!+#REF!+#REF!+#REF!+#REF!+#REF!+#REF!+#REF!</f>
        <v>#REF!</v>
      </c>
    </row>
    <row r="13" spans="1:24" ht="19.5" customHeight="1">
      <c r="A13" s="151" t="s">
        <v>605</v>
      </c>
      <c r="P13" s="100"/>
      <c r="T13" s="101" t="s">
        <v>454</v>
      </c>
      <c r="U13" s="101" t="s">
        <v>455</v>
      </c>
      <c r="V13" s="102">
        <v>19998</v>
      </c>
      <c r="W13" s="47" t="e">
        <f>#REF!-V13</f>
        <v>#REF!</v>
      </c>
      <c r="X13" s="47" t="e">
        <f>T13-A13</f>
        <v>#VALUE!</v>
      </c>
    </row>
    <row r="14" spans="1:24" ht="19.5" customHeight="1">
      <c r="P14" s="100"/>
      <c r="T14" s="101" t="s">
        <v>457</v>
      </c>
      <c r="U14" s="101" t="s">
        <v>458</v>
      </c>
      <c r="V14" s="102">
        <v>19998</v>
      </c>
      <c r="W14" s="47" t="e">
        <f>#REF!-V14</f>
        <v>#REF!</v>
      </c>
      <c r="X14" s="47">
        <f>T14-A14</f>
        <v>23203</v>
      </c>
    </row>
    <row r="15" spans="1:24" ht="19.5" customHeight="1">
      <c r="P15" s="100"/>
      <c r="T15" s="101" t="s">
        <v>459</v>
      </c>
      <c r="U15" s="101" t="s">
        <v>460</v>
      </c>
      <c r="V15" s="102">
        <v>19998</v>
      </c>
      <c r="W15" s="47" t="e">
        <f>#REF!-V15</f>
        <v>#REF!</v>
      </c>
      <c r="X15" s="47">
        <f>T15-A15</f>
        <v>2320301</v>
      </c>
    </row>
    <row r="16" spans="1:24" ht="19.5" customHeight="1">
      <c r="P16" s="100"/>
    </row>
    <row r="17" spans="16:16" s="47" customFormat="1" ht="19.5" customHeight="1">
      <c r="P17" s="100"/>
    </row>
    <row r="18" spans="16:16" s="47" customFormat="1" ht="19.5" customHeight="1">
      <c r="P18" s="100"/>
    </row>
    <row r="19" spans="16:16" s="47" customFormat="1" ht="19.5" customHeight="1">
      <c r="P19" s="100"/>
    </row>
    <row r="20" spans="16:16" s="47" customFormat="1" ht="19.5" customHeight="1">
      <c r="P20" s="100"/>
    </row>
    <row r="21" spans="16:16" s="47" customFormat="1" ht="19.5" customHeight="1">
      <c r="P21" s="100"/>
    </row>
    <row r="22" spans="16:16" s="47" customFormat="1" ht="19.5" customHeight="1">
      <c r="P22" s="100"/>
    </row>
    <row r="23" spans="16:16" s="47" customFormat="1" ht="19.5" customHeight="1">
      <c r="P23" s="100"/>
    </row>
    <row r="24" spans="16:16" s="47" customFormat="1" ht="19.5" customHeight="1">
      <c r="P24" s="100"/>
    </row>
    <row r="25" spans="16:16" s="47" customFormat="1" ht="19.5" customHeight="1">
      <c r="P25" s="100"/>
    </row>
    <row r="26" spans="16:16" s="47" customFormat="1" ht="19.5" customHeight="1">
      <c r="P26" s="100"/>
    </row>
    <row r="27" spans="16:16" s="47" customFormat="1" ht="19.5" customHeight="1">
      <c r="P27" s="100"/>
    </row>
    <row r="28" spans="16:16" s="47" customFormat="1" ht="19.5" customHeight="1">
      <c r="P28" s="100"/>
    </row>
  </sheetData>
  <mergeCells count="1">
    <mergeCell ref="A2:B2"/>
  </mergeCells>
  <phoneticPr fontId="3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9"/>
  <sheetViews>
    <sheetView workbookViewId="0"/>
  </sheetViews>
  <sheetFormatPr defaultColWidth="0" defaultRowHeight="15.75"/>
  <cols>
    <col min="1" max="2" width="37.625" style="127" customWidth="1"/>
    <col min="3" max="3" width="8" style="127" customWidth="1"/>
    <col min="4" max="4" width="7.875" style="127" customWidth="1"/>
    <col min="5" max="5" width="8.5" style="127" hidden="1" customWidth="1"/>
    <col min="6" max="6" width="7.875" style="127" hidden="1" customWidth="1"/>
    <col min="7" max="254" width="7.875" style="127" customWidth="1"/>
    <col min="255" max="255" width="35.75" style="127" customWidth="1"/>
    <col min="256" max="16384" width="0" style="127" hidden="1"/>
  </cols>
  <sheetData>
    <row r="1" spans="1:5" ht="27" customHeight="1">
      <c r="A1" s="128" t="s">
        <v>825</v>
      </c>
      <c r="B1" s="129"/>
    </row>
    <row r="2" spans="1:5" ht="39.950000000000003" customHeight="1">
      <c r="A2" s="130" t="s">
        <v>606</v>
      </c>
      <c r="B2" s="131"/>
    </row>
    <row r="3" spans="1:5" s="123" customFormat="1" ht="18.75" customHeight="1">
      <c r="A3" s="132"/>
      <c r="B3" s="133" t="s">
        <v>443</v>
      </c>
    </row>
    <row r="4" spans="1:5" s="124" customFormat="1" ht="53.25" customHeight="1">
      <c r="A4" s="134" t="s">
        <v>463</v>
      </c>
      <c r="B4" s="135" t="s">
        <v>464</v>
      </c>
      <c r="C4" s="136"/>
    </row>
    <row r="5" spans="1:5" s="125" customFormat="1" ht="53.25" customHeight="1">
      <c r="A5" s="137"/>
      <c r="B5" s="137"/>
      <c r="C5" s="138"/>
    </row>
    <row r="6" spans="1:5" s="123" customFormat="1" ht="53.25" customHeight="1">
      <c r="A6" s="137"/>
      <c r="B6" s="137"/>
      <c r="C6" s="139"/>
      <c r="E6" s="123">
        <v>988753</v>
      </c>
    </row>
    <row r="7" spans="1:5" s="123" customFormat="1" ht="53.25" customHeight="1">
      <c r="A7" s="137"/>
      <c r="B7" s="137"/>
      <c r="C7" s="139"/>
      <c r="E7" s="123">
        <v>822672</v>
      </c>
    </row>
    <row r="8" spans="1:5" s="126" customFormat="1" ht="53.25" customHeight="1">
      <c r="A8" s="140" t="s">
        <v>453</v>
      </c>
      <c r="B8" s="137"/>
      <c r="C8" s="141"/>
    </row>
    <row r="9" spans="1:5">
      <c r="A9" s="341" t="s">
        <v>605</v>
      </c>
      <c r="B9" s="341"/>
    </row>
  </sheetData>
  <mergeCells count="1">
    <mergeCell ref="A9:B9"/>
  </mergeCells>
  <phoneticPr fontId="3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45"/>
    <pageSetUpPr fitToPage="1"/>
  </sheetPr>
  <dimension ref="A1:E38"/>
  <sheetViews>
    <sheetView workbookViewId="0"/>
  </sheetViews>
  <sheetFormatPr defaultColWidth="9" defaultRowHeight="15.75"/>
  <cols>
    <col min="1" max="1" width="17.125" style="105" customWidth="1"/>
    <col min="2" max="2" width="38.75" style="105" customWidth="1"/>
    <col min="3" max="3" width="17.25" style="115" customWidth="1"/>
    <col min="4" max="5" width="9" style="105"/>
    <col min="6" max="6" width="121" style="105" customWidth="1"/>
    <col min="7" max="16384" width="9" style="105"/>
  </cols>
  <sheetData>
    <row r="1" spans="1:5" ht="22.5" customHeight="1">
      <c r="A1" s="103" t="s">
        <v>826</v>
      </c>
    </row>
    <row r="2" spans="1:5" ht="24.75" customHeight="1">
      <c r="A2" s="324" t="s">
        <v>607</v>
      </c>
      <c r="B2" s="325"/>
      <c r="C2" s="325"/>
    </row>
    <row r="3" spans="1:5" s="103" customFormat="1" ht="24" customHeight="1">
      <c r="C3" s="107" t="s">
        <v>47</v>
      </c>
    </row>
    <row r="4" spans="1:5" s="104" customFormat="1" ht="33" customHeight="1">
      <c r="A4" s="108" t="s">
        <v>76</v>
      </c>
      <c r="B4" s="108" t="s">
        <v>77</v>
      </c>
      <c r="C4" s="109" t="s">
        <v>49</v>
      </c>
    </row>
    <row r="5" spans="1:5" s="104" customFormat="1" ht="24.75" customHeight="1">
      <c r="A5" s="110">
        <v>102</v>
      </c>
      <c r="B5" s="111" t="s">
        <v>608</v>
      </c>
      <c r="C5" s="58">
        <v>85822</v>
      </c>
    </row>
    <row r="6" spans="1:5" s="104" customFormat="1" ht="24.75" customHeight="1">
      <c r="A6" s="112" t="s">
        <v>609</v>
      </c>
      <c r="B6" s="63" t="s">
        <v>610</v>
      </c>
      <c r="C6" s="113"/>
    </row>
    <row r="7" spans="1:5" s="104" customFormat="1" ht="24.75" customHeight="1">
      <c r="A7" s="114">
        <v>1020101</v>
      </c>
      <c r="B7" s="68" t="s">
        <v>611</v>
      </c>
      <c r="C7" s="289"/>
    </row>
    <row r="8" spans="1:5" s="104" customFormat="1" ht="24.75" customHeight="1">
      <c r="A8" s="114">
        <v>1020102</v>
      </c>
      <c r="B8" s="68" t="s">
        <v>612</v>
      </c>
      <c r="C8" s="289"/>
    </row>
    <row r="9" spans="1:5" s="104" customFormat="1" ht="24.75" customHeight="1">
      <c r="A9" s="114">
        <v>1021003</v>
      </c>
      <c r="B9" s="68" t="s">
        <v>613</v>
      </c>
      <c r="C9" s="289"/>
    </row>
    <row r="10" spans="1:5" s="103" customFormat="1" ht="24.75" customHeight="1">
      <c r="A10" s="114">
        <v>1020199</v>
      </c>
      <c r="B10" s="68" t="s">
        <v>614</v>
      </c>
      <c r="C10" s="289"/>
      <c r="E10" s="115"/>
    </row>
    <row r="11" spans="1:5" s="103" customFormat="1" ht="24.75" customHeight="1">
      <c r="A11" s="112" t="s">
        <v>615</v>
      </c>
      <c r="B11" s="73" t="s">
        <v>616</v>
      </c>
      <c r="C11" s="113"/>
    </row>
    <row r="12" spans="1:5" s="103" customFormat="1" ht="24.75" customHeight="1">
      <c r="A12" s="114">
        <v>1020301</v>
      </c>
      <c r="B12" s="68" t="s">
        <v>617</v>
      </c>
      <c r="C12" s="289"/>
    </row>
    <row r="13" spans="1:5" s="103" customFormat="1" ht="24.75" customHeight="1">
      <c r="A13" s="114">
        <v>1020303</v>
      </c>
      <c r="B13" s="68" t="s">
        <v>618</v>
      </c>
      <c r="C13" s="289"/>
    </row>
    <row r="14" spans="1:5" s="103" customFormat="1" ht="24.75" customHeight="1">
      <c r="A14" s="114">
        <v>1020399</v>
      </c>
      <c r="B14" s="68" t="s">
        <v>619</v>
      </c>
      <c r="C14" s="289"/>
      <c r="E14" s="115"/>
    </row>
    <row r="15" spans="1:5" s="104" customFormat="1" ht="24.75" customHeight="1">
      <c r="A15" s="112" t="s">
        <v>620</v>
      </c>
      <c r="B15" s="112" t="s">
        <v>621</v>
      </c>
      <c r="C15" s="116">
        <v>33563</v>
      </c>
    </row>
    <row r="16" spans="1:5" s="104" customFormat="1" ht="24.75" customHeight="1">
      <c r="A16" s="114">
        <v>1021001</v>
      </c>
      <c r="B16" s="68" t="s">
        <v>622</v>
      </c>
      <c r="C16" s="289">
        <v>3626</v>
      </c>
    </row>
    <row r="17" spans="1:3" s="103" customFormat="1" ht="24.75" customHeight="1">
      <c r="A17" s="114">
        <v>1021002</v>
      </c>
      <c r="B17" s="68" t="s">
        <v>623</v>
      </c>
      <c r="C17" s="289">
        <v>28681</v>
      </c>
    </row>
    <row r="18" spans="1:3" ht="21.75" customHeight="1">
      <c r="A18" s="114">
        <v>1021003</v>
      </c>
      <c r="B18" s="68" t="s">
        <v>613</v>
      </c>
      <c r="C18" s="289">
        <v>310</v>
      </c>
    </row>
    <row r="19" spans="1:3" ht="21.75" customHeight="1">
      <c r="A19" s="114" t="s">
        <v>624</v>
      </c>
      <c r="B19" s="68" t="s">
        <v>625</v>
      </c>
      <c r="C19" s="289">
        <v>793</v>
      </c>
    </row>
    <row r="20" spans="1:3" ht="21.75" customHeight="1">
      <c r="A20" s="114" t="s">
        <v>626</v>
      </c>
      <c r="B20" s="68" t="s">
        <v>627</v>
      </c>
      <c r="C20" s="289">
        <v>95.2</v>
      </c>
    </row>
    <row r="21" spans="1:3" ht="21.75" customHeight="1">
      <c r="A21" s="114">
        <v>1021099</v>
      </c>
      <c r="B21" s="68" t="s">
        <v>628</v>
      </c>
      <c r="C21" s="289">
        <v>6.8</v>
      </c>
    </row>
    <row r="22" spans="1:3" ht="21.75" customHeight="1">
      <c r="A22" s="114">
        <v>1101604</v>
      </c>
      <c r="B22" s="68" t="s">
        <v>629</v>
      </c>
      <c r="C22" s="289">
        <v>51</v>
      </c>
    </row>
    <row r="23" spans="1:3" ht="21" customHeight="1">
      <c r="A23" s="112" t="s">
        <v>630</v>
      </c>
      <c r="B23" s="112" t="s">
        <v>631</v>
      </c>
      <c r="C23" s="113">
        <v>52259</v>
      </c>
    </row>
    <row r="24" spans="1:3" ht="21" customHeight="1">
      <c r="A24" s="114">
        <v>1021101</v>
      </c>
      <c r="B24" s="68" t="s">
        <v>632</v>
      </c>
      <c r="C24" s="289">
        <v>20344</v>
      </c>
    </row>
    <row r="25" spans="1:3" ht="21" customHeight="1">
      <c r="A25" s="114">
        <v>1021102</v>
      </c>
      <c r="B25" s="68" t="s">
        <v>633</v>
      </c>
      <c r="C25" s="289">
        <v>31658</v>
      </c>
    </row>
    <row r="26" spans="1:3" ht="21" customHeight="1">
      <c r="A26" s="114">
        <v>1021103</v>
      </c>
      <c r="B26" s="68" t="s">
        <v>634</v>
      </c>
      <c r="C26" s="289">
        <v>17</v>
      </c>
    </row>
    <row r="27" spans="1:3" ht="21" customHeight="1">
      <c r="A27" s="114">
        <v>1021199</v>
      </c>
      <c r="B27" s="68" t="s">
        <v>635</v>
      </c>
      <c r="C27" s="289">
        <v>40</v>
      </c>
    </row>
    <row r="28" spans="1:3" ht="21" customHeight="1">
      <c r="A28" s="114">
        <v>1101605</v>
      </c>
      <c r="B28" s="68" t="s">
        <v>636</v>
      </c>
      <c r="C28" s="289">
        <v>200</v>
      </c>
    </row>
    <row r="29" spans="1:3" ht="21" customHeight="1">
      <c r="A29" s="112" t="s">
        <v>637</v>
      </c>
      <c r="B29" s="73" t="s">
        <v>638</v>
      </c>
      <c r="C29" s="117"/>
    </row>
    <row r="30" spans="1:3" ht="21" customHeight="1">
      <c r="A30" s="114">
        <v>1021201</v>
      </c>
      <c r="B30" s="68" t="s">
        <v>639</v>
      </c>
      <c r="C30" s="289"/>
    </row>
    <row r="31" spans="1:3" ht="21" customHeight="1">
      <c r="A31" s="114">
        <v>1021202</v>
      </c>
      <c r="B31" s="68" t="s">
        <v>640</v>
      </c>
      <c r="C31" s="289"/>
    </row>
    <row r="32" spans="1:3" ht="21" customHeight="1">
      <c r="A32" s="114">
        <v>1021203</v>
      </c>
      <c r="B32" s="68" t="s">
        <v>641</v>
      </c>
      <c r="C32" s="289"/>
    </row>
    <row r="33" spans="1:3" ht="21" customHeight="1">
      <c r="A33" s="110">
        <v>110</v>
      </c>
      <c r="B33" s="118" t="s">
        <v>32</v>
      </c>
      <c r="C33" s="119"/>
    </row>
    <row r="34" spans="1:3" ht="21" customHeight="1">
      <c r="A34" s="68">
        <v>11008</v>
      </c>
      <c r="B34" s="68" t="s">
        <v>642</v>
      </c>
      <c r="C34" s="119"/>
    </row>
    <row r="35" spans="1:3" ht="21" customHeight="1">
      <c r="A35" s="68">
        <v>1100803</v>
      </c>
      <c r="B35" s="68" t="s">
        <v>643</v>
      </c>
      <c r="C35" s="119"/>
    </row>
    <row r="36" spans="1:3" ht="19.5" customHeight="1">
      <c r="A36" s="120"/>
      <c r="B36" s="121"/>
      <c r="C36" s="119"/>
    </row>
    <row r="37" spans="1:3" ht="18" customHeight="1">
      <c r="A37" s="120"/>
      <c r="B37" s="121"/>
      <c r="C37" s="119"/>
    </row>
    <row r="38" spans="1:3" ht="21" customHeight="1">
      <c r="A38" s="342" t="s">
        <v>453</v>
      </c>
      <c r="B38" s="343"/>
      <c r="C38" s="116"/>
    </row>
  </sheetData>
  <mergeCells count="2">
    <mergeCell ref="A2:C2"/>
    <mergeCell ref="A38:B38"/>
  </mergeCells>
  <phoneticPr fontId="35" type="noConversion"/>
  <printOptions horizontalCentered="1"/>
  <pageMargins left="0.90551181102362199" right="0.74803149606299202" top="0.98425196850393704" bottom="0.98425196850393704" header="0.511811023622047" footer="0.511811023622047"/>
  <pageSetup paperSize="9" scale="83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indexed="45"/>
  </sheetPr>
  <dimension ref="A1:Y50"/>
  <sheetViews>
    <sheetView workbookViewId="0"/>
  </sheetViews>
  <sheetFormatPr defaultColWidth="7" defaultRowHeight="15"/>
  <cols>
    <col min="1" max="1" width="15.625" style="45" customWidth="1"/>
    <col min="2" max="2" width="37.5" style="41" customWidth="1"/>
    <col min="3" max="3" width="13" style="46" customWidth="1"/>
    <col min="4" max="4" width="10.375" style="41" hidden="1" customWidth="1"/>
    <col min="5" max="5" width="9.625" style="47" hidden="1" customWidth="1"/>
    <col min="6" max="6" width="8.125" style="47" hidden="1" customWidth="1"/>
    <col min="7" max="7" width="9.625" style="48" hidden="1" customWidth="1"/>
    <col min="8" max="8" width="17.5" style="48" hidden="1" customWidth="1"/>
    <col min="9" max="9" width="12.5" style="49" hidden="1" customWidth="1"/>
    <col min="10" max="10" width="7" style="50" hidden="1" customWidth="1"/>
    <col min="11" max="12" width="7" style="47" hidden="1" customWidth="1"/>
    <col min="13" max="13" width="13.875" style="47" hidden="1" customWidth="1"/>
    <col min="14" max="14" width="7.875" style="47" hidden="1" customWidth="1"/>
    <col min="15" max="15" width="9.5" style="47" hidden="1" customWidth="1"/>
    <col min="16" max="16" width="6.875" style="47" hidden="1" customWidth="1"/>
    <col min="17" max="17" width="9" style="47" hidden="1" customWidth="1"/>
    <col min="18" max="18" width="5.875" style="47" hidden="1" customWidth="1"/>
    <col min="19" max="19" width="5.25" style="47" hidden="1" customWidth="1"/>
    <col min="20" max="20" width="6.5" style="47" hidden="1" customWidth="1"/>
    <col min="21" max="22" width="7" style="47" hidden="1" customWidth="1"/>
    <col min="23" max="23" width="10.625" style="47" hidden="1" customWidth="1"/>
    <col min="24" max="24" width="10.5" style="47" hidden="1" customWidth="1"/>
    <col min="25" max="25" width="7" style="47" hidden="1" customWidth="1"/>
    <col min="26" max="16384" width="7" style="47"/>
  </cols>
  <sheetData>
    <row r="1" spans="1:25" ht="21.75" customHeight="1">
      <c r="A1" s="29" t="s">
        <v>827</v>
      </c>
    </row>
    <row r="2" spans="1:25" ht="23.25">
      <c r="A2" s="321" t="s">
        <v>644</v>
      </c>
      <c r="B2" s="323"/>
      <c r="C2" s="322"/>
      <c r="G2" s="47"/>
      <c r="H2" s="47"/>
      <c r="I2" s="47"/>
    </row>
    <row r="3" spans="1:25" s="41" customFormat="1" ht="21" customHeight="1">
      <c r="A3" s="45"/>
      <c r="C3" s="51" t="s">
        <v>47</v>
      </c>
      <c r="E3" s="41">
        <v>12.11</v>
      </c>
      <c r="G3" s="41">
        <v>12.22</v>
      </c>
      <c r="J3" s="46"/>
      <c r="M3" s="41">
        <v>1.2</v>
      </c>
    </row>
    <row r="4" spans="1:25" s="41" customFormat="1" ht="27" customHeight="1">
      <c r="A4" s="52" t="s">
        <v>76</v>
      </c>
      <c r="B4" s="53" t="s">
        <v>77</v>
      </c>
      <c r="C4" s="54" t="s">
        <v>49</v>
      </c>
      <c r="G4" s="55" t="s">
        <v>572</v>
      </c>
      <c r="H4" s="55" t="s">
        <v>573</v>
      </c>
      <c r="I4" s="55" t="s">
        <v>574</v>
      </c>
      <c r="J4" s="46"/>
      <c r="M4" s="55" t="s">
        <v>572</v>
      </c>
      <c r="N4" s="83" t="s">
        <v>573</v>
      </c>
      <c r="O4" s="55" t="s">
        <v>574</v>
      </c>
    </row>
    <row r="5" spans="1:25" s="41" customFormat="1" ht="26.25" customHeight="1">
      <c r="A5" s="56" t="s">
        <v>645</v>
      </c>
      <c r="B5" s="57" t="s">
        <v>646</v>
      </c>
      <c r="C5" s="58">
        <v>81357</v>
      </c>
      <c r="D5" s="59">
        <v>105429</v>
      </c>
      <c r="E5" s="60">
        <v>595734.14</v>
      </c>
      <c r="F5" s="41">
        <f>104401+13602</f>
        <v>118003</v>
      </c>
      <c r="G5" s="61" t="s">
        <v>451</v>
      </c>
      <c r="H5" s="61" t="s">
        <v>576</v>
      </c>
      <c r="I5" s="84">
        <v>596221.15</v>
      </c>
      <c r="J5" s="46">
        <f>G5-A5</f>
        <v>-8</v>
      </c>
      <c r="K5" s="59">
        <f>I5-C5</f>
        <v>514864.15</v>
      </c>
      <c r="L5" s="59">
        <v>75943</v>
      </c>
      <c r="M5" s="61" t="s">
        <v>451</v>
      </c>
      <c r="N5" s="61" t="s">
        <v>576</v>
      </c>
      <c r="O5" s="84">
        <v>643048.94999999995</v>
      </c>
      <c r="P5" s="46">
        <f>M5-A5</f>
        <v>-8</v>
      </c>
      <c r="Q5" s="59">
        <f>O5-C5</f>
        <v>561691.94999999995</v>
      </c>
      <c r="S5" s="41">
        <v>717759</v>
      </c>
      <c r="U5" s="91" t="s">
        <v>451</v>
      </c>
      <c r="V5" s="91" t="s">
        <v>576</v>
      </c>
      <c r="W5" s="92">
        <v>659380.53</v>
      </c>
      <c r="X5" s="41">
        <f>C5-W5</f>
        <v>-578023.53</v>
      </c>
      <c r="Y5" s="41">
        <f>U5-A5</f>
        <v>-8</v>
      </c>
    </row>
    <row r="6" spans="1:25" s="42" customFormat="1" ht="26.25" customHeight="1">
      <c r="A6" s="62" t="s">
        <v>647</v>
      </c>
      <c r="B6" s="63" t="s">
        <v>648</v>
      </c>
      <c r="C6" s="58"/>
      <c r="D6" s="64"/>
      <c r="E6" s="64">
        <v>7616.62</v>
      </c>
      <c r="G6" s="65" t="s">
        <v>589</v>
      </c>
      <c r="H6" s="65" t="s">
        <v>649</v>
      </c>
      <c r="I6" s="85">
        <v>7616.62</v>
      </c>
      <c r="J6" s="86">
        <f t="shared" ref="J6:J13" si="0">G6-A6</f>
        <v>-800</v>
      </c>
      <c r="K6" s="64">
        <f t="shared" ref="K6:K13" si="1">I6-C6</f>
        <v>7616.62</v>
      </c>
      <c r="L6" s="64"/>
      <c r="M6" s="65" t="s">
        <v>589</v>
      </c>
      <c r="N6" s="65" t="s">
        <v>649</v>
      </c>
      <c r="O6" s="85">
        <v>7749.58</v>
      </c>
      <c r="P6" s="86">
        <f t="shared" ref="P6:P13" si="2">M6-A6</f>
        <v>-800</v>
      </c>
      <c r="Q6" s="64">
        <f t="shared" ref="Q6:Q13" si="3">O6-C6</f>
        <v>7749.58</v>
      </c>
      <c r="U6" s="93" t="s">
        <v>589</v>
      </c>
      <c r="V6" s="93" t="s">
        <v>649</v>
      </c>
      <c r="W6" s="94">
        <v>8475.4699999999993</v>
      </c>
      <c r="X6" s="42">
        <f t="shared" ref="X6:X13" si="4">C6-W6</f>
        <v>-8475.4699999999993</v>
      </c>
      <c r="Y6" s="42">
        <f t="shared" ref="Y6:Y13" si="5">U6-A6</f>
        <v>-800</v>
      </c>
    </row>
    <row r="7" spans="1:25" s="43" customFormat="1" ht="26.25" customHeight="1">
      <c r="A7" s="66">
        <v>2090101</v>
      </c>
      <c r="B7" s="67" t="s">
        <v>650</v>
      </c>
      <c r="C7" s="289"/>
      <c r="D7" s="69"/>
      <c r="E7" s="69">
        <v>3922.87</v>
      </c>
      <c r="G7" s="70" t="s">
        <v>592</v>
      </c>
      <c r="H7" s="70" t="s">
        <v>651</v>
      </c>
      <c r="I7" s="87">
        <v>3922.87</v>
      </c>
      <c r="J7" s="88">
        <f t="shared" si="0"/>
        <v>-80000</v>
      </c>
      <c r="K7" s="69">
        <f t="shared" si="1"/>
        <v>3922.87</v>
      </c>
      <c r="L7" s="69">
        <v>750</v>
      </c>
      <c r="M7" s="70" t="s">
        <v>592</v>
      </c>
      <c r="N7" s="70" t="s">
        <v>651</v>
      </c>
      <c r="O7" s="87">
        <v>4041.81</v>
      </c>
      <c r="P7" s="88">
        <f t="shared" si="2"/>
        <v>-80000</v>
      </c>
      <c r="Q7" s="69">
        <f t="shared" si="3"/>
        <v>4041.81</v>
      </c>
      <c r="U7" s="95" t="s">
        <v>592</v>
      </c>
      <c r="V7" s="95" t="s">
        <v>651</v>
      </c>
      <c r="W7" s="96">
        <v>4680.9399999999996</v>
      </c>
      <c r="X7" s="43">
        <f t="shared" si="4"/>
        <v>-4680.9399999999996</v>
      </c>
      <c r="Y7" s="43">
        <f t="shared" si="5"/>
        <v>-80000</v>
      </c>
    </row>
    <row r="8" spans="1:25" s="43" customFormat="1" ht="26.25" customHeight="1">
      <c r="A8" s="66">
        <v>2090103</v>
      </c>
      <c r="B8" s="67" t="s">
        <v>652</v>
      </c>
      <c r="C8" s="289"/>
      <c r="D8" s="69"/>
      <c r="E8" s="69"/>
      <c r="G8" s="70"/>
      <c r="H8" s="70"/>
      <c r="I8" s="87"/>
      <c r="J8" s="88"/>
      <c r="K8" s="69"/>
      <c r="L8" s="69"/>
      <c r="M8" s="70"/>
      <c r="N8" s="70"/>
      <c r="O8" s="87"/>
      <c r="P8" s="88"/>
      <c r="Q8" s="69"/>
      <c r="U8" s="95"/>
      <c r="V8" s="95"/>
      <c r="W8" s="96"/>
    </row>
    <row r="9" spans="1:25" s="43" customFormat="1" ht="26.25" customHeight="1">
      <c r="A9" s="66">
        <v>2090199</v>
      </c>
      <c r="B9" s="67" t="s">
        <v>653</v>
      </c>
      <c r="C9" s="289"/>
      <c r="D9" s="69"/>
      <c r="E9" s="69"/>
      <c r="G9" s="70"/>
      <c r="H9" s="70"/>
      <c r="I9" s="87"/>
      <c r="J9" s="88"/>
      <c r="K9" s="69"/>
      <c r="L9" s="69"/>
      <c r="M9" s="70"/>
      <c r="N9" s="70"/>
      <c r="O9" s="87"/>
      <c r="P9" s="88"/>
      <c r="Q9" s="69"/>
      <c r="U9" s="95"/>
      <c r="V9" s="95"/>
      <c r="W9" s="96"/>
    </row>
    <row r="10" spans="1:25" s="41" customFormat="1" ht="26.25" customHeight="1">
      <c r="A10" s="62" t="s">
        <v>654</v>
      </c>
      <c r="B10" s="62" t="s">
        <v>655</v>
      </c>
      <c r="C10" s="71"/>
      <c r="D10" s="59"/>
      <c r="E10" s="59">
        <v>7616.62</v>
      </c>
      <c r="G10" s="61" t="s">
        <v>589</v>
      </c>
      <c r="H10" s="61" t="s">
        <v>649</v>
      </c>
      <c r="I10" s="84">
        <v>7616.62</v>
      </c>
      <c r="J10" s="46">
        <f t="shared" si="0"/>
        <v>-801</v>
      </c>
      <c r="K10" s="59">
        <f t="shared" si="1"/>
        <v>7616.62</v>
      </c>
      <c r="L10" s="59"/>
      <c r="M10" s="61" t="s">
        <v>589</v>
      </c>
      <c r="N10" s="61" t="s">
        <v>649</v>
      </c>
      <c r="O10" s="84">
        <v>7749.58</v>
      </c>
      <c r="P10" s="46">
        <f t="shared" si="2"/>
        <v>-801</v>
      </c>
      <c r="Q10" s="59">
        <f t="shared" si="3"/>
        <v>7749.58</v>
      </c>
      <c r="U10" s="91" t="s">
        <v>589</v>
      </c>
      <c r="V10" s="91" t="s">
        <v>649</v>
      </c>
      <c r="W10" s="92">
        <v>8475.4699999999993</v>
      </c>
      <c r="X10" s="41">
        <f t="shared" si="4"/>
        <v>-8475.4699999999993</v>
      </c>
      <c r="Y10" s="41">
        <f t="shared" si="5"/>
        <v>-801</v>
      </c>
    </row>
    <row r="11" spans="1:25" s="41" customFormat="1" ht="26.25" customHeight="1">
      <c r="A11" s="66" t="s">
        <v>656</v>
      </c>
      <c r="B11" s="67" t="s">
        <v>657</v>
      </c>
      <c r="C11" s="71"/>
      <c r="D11" s="59"/>
      <c r="E11" s="59">
        <v>3922.87</v>
      </c>
      <c r="G11" s="61" t="s">
        <v>592</v>
      </c>
      <c r="H11" s="61" t="s">
        <v>651</v>
      </c>
      <c r="I11" s="84">
        <v>3922.87</v>
      </c>
      <c r="J11" s="46">
        <f t="shared" si="0"/>
        <v>-80100</v>
      </c>
      <c r="K11" s="59">
        <f t="shared" si="1"/>
        <v>3922.87</v>
      </c>
      <c r="L11" s="59">
        <v>750</v>
      </c>
      <c r="M11" s="61" t="s">
        <v>592</v>
      </c>
      <c r="N11" s="61" t="s">
        <v>651</v>
      </c>
      <c r="O11" s="84">
        <v>4041.81</v>
      </c>
      <c r="P11" s="46">
        <f t="shared" si="2"/>
        <v>-80100</v>
      </c>
      <c r="Q11" s="59">
        <f t="shared" si="3"/>
        <v>4041.81</v>
      </c>
      <c r="U11" s="91" t="s">
        <v>592</v>
      </c>
      <c r="V11" s="91" t="s">
        <v>651</v>
      </c>
      <c r="W11" s="92">
        <v>4680.9399999999996</v>
      </c>
      <c r="X11" s="41">
        <f t="shared" si="4"/>
        <v>-4680.9399999999996</v>
      </c>
      <c r="Y11" s="41">
        <f t="shared" si="5"/>
        <v>-80100</v>
      </c>
    </row>
    <row r="12" spans="1:25" s="41" customFormat="1" ht="26.25" customHeight="1">
      <c r="A12" s="62" t="s">
        <v>658</v>
      </c>
      <c r="B12" s="72" t="s">
        <v>659</v>
      </c>
      <c r="C12" s="58"/>
      <c r="D12" s="59"/>
      <c r="E12" s="59">
        <v>7616.62</v>
      </c>
      <c r="G12" s="61" t="s">
        <v>589</v>
      </c>
      <c r="H12" s="61" t="s">
        <v>649</v>
      </c>
      <c r="I12" s="84">
        <v>7616.62</v>
      </c>
      <c r="J12" s="46">
        <f t="shared" si="0"/>
        <v>-802</v>
      </c>
      <c r="K12" s="59">
        <f t="shared" si="1"/>
        <v>7616.62</v>
      </c>
      <c r="L12" s="59"/>
      <c r="M12" s="61" t="s">
        <v>589</v>
      </c>
      <c r="N12" s="61" t="s">
        <v>649</v>
      </c>
      <c r="O12" s="84">
        <v>7749.58</v>
      </c>
      <c r="P12" s="46">
        <f t="shared" si="2"/>
        <v>-802</v>
      </c>
      <c r="Q12" s="59">
        <f t="shared" si="3"/>
        <v>7749.58</v>
      </c>
      <c r="U12" s="91" t="s">
        <v>589</v>
      </c>
      <c r="V12" s="91" t="s">
        <v>649</v>
      </c>
      <c r="W12" s="92">
        <v>8475.4699999999993</v>
      </c>
      <c r="X12" s="41">
        <f t="shared" si="4"/>
        <v>-8475.4699999999993</v>
      </c>
      <c r="Y12" s="41">
        <f t="shared" si="5"/>
        <v>-802</v>
      </c>
    </row>
    <row r="13" spans="1:25" s="41" customFormat="1" ht="26.25" customHeight="1">
      <c r="A13" s="66">
        <v>2090301</v>
      </c>
      <c r="B13" s="67" t="s">
        <v>660</v>
      </c>
      <c r="C13" s="289"/>
      <c r="D13" s="59"/>
      <c r="E13" s="59">
        <v>3922.87</v>
      </c>
      <c r="G13" s="61" t="s">
        <v>592</v>
      </c>
      <c r="H13" s="61" t="s">
        <v>651</v>
      </c>
      <c r="I13" s="84">
        <v>3922.87</v>
      </c>
      <c r="J13" s="46">
        <f t="shared" si="0"/>
        <v>-80200</v>
      </c>
      <c r="K13" s="59">
        <f t="shared" si="1"/>
        <v>3922.87</v>
      </c>
      <c r="L13" s="59">
        <v>750</v>
      </c>
      <c r="M13" s="61" t="s">
        <v>592</v>
      </c>
      <c r="N13" s="61" t="s">
        <v>651</v>
      </c>
      <c r="O13" s="84">
        <v>4041.81</v>
      </c>
      <c r="P13" s="46">
        <f t="shared" si="2"/>
        <v>-80200</v>
      </c>
      <c r="Q13" s="59">
        <f t="shared" si="3"/>
        <v>4041.81</v>
      </c>
      <c r="U13" s="91" t="s">
        <v>592</v>
      </c>
      <c r="V13" s="91" t="s">
        <v>651</v>
      </c>
      <c r="W13" s="92">
        <v>4680.9399999999996</v>
      </c>
      <c r="X13" s="41">
        <f t="shared" si="4"/>
        <v>-4680.9399999999996</v>
      </c>
      <c r="Y13" s="41">
        <f t="shared" si="5"/>
        <v>-80200</v>
      </c>
    </row>
    <row r="14" spans="1:25" s="41" customFormat="1" ht="26.25" customHeight="1">
      <c r="A14" s="66">
        <v>2090302</v>
      </c>
      <c r="B14" s="67" t="s">
        <v>661</v>
      </c>
      <c r="C14" s="289"/>
      <c r="D14" s="59"/>
      <c r="E14" s="59"/>
      <c r="G14" s="61"/>
      <c r="H14" s="61"/>
      <c r="I14" s="84"/>
      <c r="J14" s="46"/>
      <c r="K14" s="59"/>
      <c r="L14" s="59"/>
      <c r="M14" s="61"/>
      <c r="N14" s="61"/>
      <c r="O14" s="84"/>
      <c r="P14" s="46"/>
      <c r="Q14" s="59"/>
      <c r="U14" s="91"/>
      <c r="V14" s="91"/>
      <c r="W14" s="92"/>
    </row>
    <row r="15" spans="1:25" s="41" customFormat="1" ht="26.25" customHeight="1">
      <c r="A15" s="66">
        <v>2090399</v>
      </c>
      <c r="B15" s="67" t="s">
        <v>662</v>
      </c>
      <c r="C15" s="289"/>
      <c r="D15" s="59"/>
      <c r="E15" s="59"/>
      <c r="G15" s="61"/>
      <c r="H15" s="61"/>
      <c r="I15" s="84"/>
      <c r="J15" s="46"/>
      <c r="K15" s="59"/>
      <c r="L15" s="59"/>
      <c r="M15" s="61"/>
      <c r="N15" s="61"/>
      <c r="O15" s="84"/>
      <c r="P15" s="46"/>
      <c r="Q15" s="59"/>
      <c r="U15" s="91"/>
      <c r="V15" s="91"/>
      <c r="W15" s="92"/>
    </row>
    <row r="16" spans="1:25" s="41" customFormat="1" ht="26.25" customHeight="1">
      <c r="A16" s="62" t="s">
        <v>663</v>
      </c>
      <c r="B16" s="73" t="s">
        <v>664</v>
      </c>
      <c r="C16" s="58">
        <v>29737</v>
      </c>
      <c r="D16" s="59"/>
      <c r="E16" s="59"/>
      <c r="G16" s="61"/>
      <c r="H16" s="61"/>
      <c r="I16" s="84"/>
      <c r="J16" s="46"/>
      <c r="K16" s="59"/>
      <c r="L16" s="59"/>
      <c r="M16" s="61"/>
      <c r="N16" s="61"/>
      <c r="O16" s="84"/>
      <c r="P16" s="46"/>
      <c r="Q16" s="59"/>
      <c r="U16" s="91"/>
      <c r="V16" s="91"/>
      <c r="W16" s="92"/>
    </row>
    <row r="17" spans="1:25" s="41" customFormat="1" ht="26.25" customHeight="1">
      <c r="A17" s="66">
        <v>2091001</v>
      </c>
      <c r="B17" s="67" t="s">
        <v>665</v>
      </c>
      <c r="C17" s="289">
        <v>27982</v>
      </c>
      <c r="D17" s="59"/>
      <c r="E17" s="59"/>
      <c r="G17" s="61"/>
      <c r="H17" s="61"/>
      <c r="I17" s="84"/>
      <c r="J17" s="46"/>
      <c r="K17" s="59"/>
      <c r="L17" s="59"/>
      <c r="M17" s="61"/>
      <c r="N17" s="61"/>
      <c r="O17" s="84"/>
      <c r="P17" s="46"/>
      <c r="Q17" s="59"/>
      <c r="U17" s="91"/>
      <c r="V17" s="91"/>
      <c r="W17" s="92"/>
    </row>
    <row r="18" spans="1:25" s="41" customFormat="1" ht="26.25" customHeight="1">
      <c r="A18" s="66">
        <v>2091002</v>
      </c>
      <c r="B18" s="67" t="s">
        <v>666</v>
      </c>
      <c r="C18" s="289">
        <v>1396</v>
      </c>
      <c r="D18" s="59"/>
      <c r="E18" s="59"/>
      <c r="G18" s="61"/>
      <c r="H18" s="61"/>
      <c r="I18" s="84"/>
      <c r="J18" s="46"/>
      <c r="K18" s="59"/>
      <c r="L18" s="59"/>
      <c r="M18" s="61"/>
      <c r="N18" s="61"/>
      <c r="O18" s="84"/>
      <c r="P18" s="46"/>
      <c r="Q18" s="59"/>
      <c r="U18" s="91"/>
      <c r="V18" s="91"/>
      <c r="W18" s="92"/>
    </row>
    <row r="19" spans="1:25" s="41" customFormat="1" ht="26.25" customHeight="1">
      <c r="A19" s="66">
        <v>2091003</v>
      </c>
      <c r="B19" s="67" t="s">
        <v>667</v>
      </c>
      <c r="C19" s="289">
        <v>348</v>
      </c>
      <c r="D19" s="59"/>
      <c r="E19" s="59"/>
      <c r="G19" s="61"/>
      <c r="H19" s="61"/>
      <c r="I19" s="84"/>
      <c r="J19" s="46"/>
      <c r="K19" s="59"/>
      <c r="L19" s="59"/>
      <c r="M19" s="61"/>
      <c r="N19" s="61"/>
      <c r="O19" s="84"/>
      <c r="P19" s="46"/>
      <c r="Q19" s="59"/>
      <c r="U19" s="91"/>
      <c r="V19" s="91"/>
      <c r="W19" s="92"/>
    </row>
    <row r="20" spans="1:25" s="41" customFormat="1" ht="26.25" customHeight="1">
      <c r="A20" s="66">
        <v>2091099</v>
      </c>
      <c r="B20" s="67" t="s">
        <v>662</v>
      </c>
      <c r="C20" s="289">
        <v>1</v>
      </c>
      <c r="D20" s="59"/>
      <c r="E20" s="59"/>
      <c r="G20" s="61"/>
      <c r="H20" s="61"/>
      <c r="I20" s="84"/>
      <c r="J20" s="46"/>
      <c r="K20" s="59"/>
      <c r="L20" s="59"/>
      <c r="M20" s="61"/>
      <c r="N20" s="61"/>
      <c r="O20" s="84"/>
      <c r="P20" s="46"/>
      <c r="Q20" s="59"/>
      <c r="U20" s="91"/>
      <c r="V20" s="91"/>
      <c r="W20" s="92"/>
    </row>
    <row r="21" spans="1:25" s="41" customFormat="1" ht="26.25" customHeight="1">
      <c r="A21" s="66" t="s">
        <v>668</v>
      </c>
      <c r="B21" s="67" t="s">
        <v>669</v>
      </c>
      <c r="C21" s="289">
        <v>10</v>
      </c>
      <c r="D21" s="59"/>
      <c r="E21" s="59"/>
      <c r="G21" s="61"/>
      <c r="H21" s="61"/>
      <c r="I21" s="84"/>
      <c r="J21" s="46"/>
      <c r="K21" s="59"/>
      <c r="L21" s="59"/>
      <c r="M21" s="61"/>
      <c r="N21" s="61"/>
      <c r="O21" s="84"/>
      <c r="P21" s="46"/>
      <c r="Q21" s="59"/>
      <c r="U21" s="91"/>
      <c r="V21" s="91"/>
      <c r="W21" s="92"/>
    </row>
    <row r="22" spans="1:25" s="41" customFormat="1" ht="26.25" customHeight="1">
      <c r="A22" s="62" t="s">
        <v>670</v>
      </c>
      <c r="B22" s="73" t="s">
        <v>671</v>
      </c>
      <c r="C22" s="58">
        <v>51620</v>
      </c>
      <c r="D22" s="59"/>
      <c r="E22" s="59"/>
      <c r="G22" s="61"/>
      <c r="H22" s="61"/>
      <c r="I22" s="84"/>
      <c r="J22" s="46"/>
      <c r="K22" s="59"/>
      <c r="L22" s="59"/>
      <c r="M22" s="61"/>
      <c r="N22" s="61"/>
      <c r="O22" s="84"/>
      <c r="P22" s="46"/>
      <c r="Q22" s="59"/>
      <c r="U22" s="91"/>
      <c r="V22" s="91"/>
      <c r="W22" s="92"/>
    </row>
    <row r="23" spans="1:25" s="41" customFormat="1" ht="26.25" customHeight="1">
      <c r="A23" s="66" t="s">
        <v>672</v>
      </c>
      <c r="B23" s="74" t="s">
        <v>673</v>
      </c>
      <c r="C23" s="71">
        <v>51460</v>
      </c>
      <c r="D23" s="59"/>
      <c r="E23" s="59"/>
      <c r="G23" s="61"/>
      <c r="H23" s="61"/>
      <c r="I23" s="84"/>
      <c r="J23" s="46"/>
      <c r="K23" s="59"/>
      <c r="L23" s="59"/>
      <c r="M23" s="61"/>
      <c r="N23" s="61"/>
      <c r="O23" s="84"/>
      <c r="P23" s="46"/>
      <c r="Q23" s="59"/>
      <c r="U23" s="91"/>
      <c r="V23" s="91"/>
      <c r="W23" s="92"/>
    </row>
    <row r="24" spans="1:25" s="41" customFormat="1" ht="26.25" customHeight="1">
      <c r="A24" s="66" t="s">
        <v>674</v>
      </c>
      <c r="B24" s="74" t="s">
        <v>662</v>
      </c>
      <c r="C24" s="71">
        <v>10</v>
      </c>
      <c r="D24" s="59"/>
      <c r="E24" s="59"/>
      <c r="G24" s="61"/>
      <c r="H24" s="61"/>
      <c r="I24" s="84"/>
      <c r="J24" s="46"/>
      <c r="K24" s="59"/>
      <c r="L24" s="59"/>
      <c r="M24" s="61"/>
      <c r="N24" s="61"/>
      <c r="O24" s="84"/>
      <c r="P24" s="46"/>
      <c r="Q24" s="59"/>
      <c r="U24" s="91"/>
      <c r="V24" s="91"/>
      <c r="W24" s="92"/>
    </row>
    <row r="25" spans="1:25" s="41" customFormat="1" ht="26.25" customHeight="1">
      <c r="A25" s="66" t="s">
        <v>675</v>
      </c>
      <c r="B25" s="74" t="s">
        <v>669</v>
      </c>
      <c r="C25" s="71">
        <v>150</v>
      </c>
      <c r="D25" s="59"/>
      <c r="E25" s="59"/>
      <c r="G25" s="61"/>
      <c r="H25" s="61"/>
      <c r="I25" s="84"/>
      <c r="J25" s="46"/>
      <c r="K25" s="59"/>
      <c r="L25" s="59"/>
      <c r="M25" s="61"/>
      <c r="N25" s="61"/>
      <c r="O25" s="84"/>
      <c r="P25" s="46"/>
      <c r="Q25" s="59"/>
      <c r="U25" s="91"/>
      <c r="V25" s="91"/>
      <c r="W25" s="92"/>
    </row>
    <row r="26" spans="1:25" s="41" customFormat="1" ht="26.25" customHeight="1">
      <c r="A26" s="62" t="s">
        <v>676</v>
      </c>
      <c r="B26" s="73" t="s">
        <v>677</v>
      </c>
      <c r="C26" s="58"/>
      <c r="D26" s="75"/>
      <c r="E26" s="75">
        <v>135.6</v>
      </c>
      <c r="G26" s="61" t="s">
        <v>578</v>
      </c>
      <c r="H26" s="61" t="s">
        <v>579</v>
      </c>
      <c r="I26" s="84">
        <v>135.6</v>
      </c>
      <c r="J26" s="46">
        <f>G26-A26</f>
        <v>1989287</v>
      </c>
      <c r="K26" s="59">
        <f>I26-C26</f>
        <v>135.6</v>
      </c>
      <c r="L26" s="59"/>
      <c r="M26" s="61" t="s">
        <v>578</v>
      </c>
      <c r="N26" s="61" t="s">
        <v>579</v>
      </c>
      <c r="O26" s="84">
        <v>135.6</v>
      </c>
      <c r="P26" s="46">
        <f>M26-A26</f>
        <v>1989287</v>
      </c>
      <c r="Q26" s="59">
        <f>O26-C26</f>
        <v>135.6</v>
      </c>
      <c r="U26" s="91" t="s">
        <v>578</v>
      </c>
      <c r="V26" s="91" t="s">
        <v>579</v>
      </c>
      <c r="W26" s="92">
        <v>135.6</v>
      </c>
      <c r="X26" s="41">
        <f>C26-W26</f>
        <v>-135.6</v>
      </c>
      <c r="Y26" s="41">
        <f>U26-A26</f>
        <v>1989287</v>
      </c>
    </row>
    <row r="27" spans="1:25" s="41" customFormat="1" ht="26.25" customHeight="1">
      <c r="A27" s="66">
        <v>2091201</v>
      </c>
      <c r="B27" s="67" t="s">
        <v>678</v>
      </c>
      <c r="C27" s="289"/>
      <c r="D27" s="75"/>
      <c r="E27" s="75"/>
      <c r="G27" s="61"/>
      <c r="H27" s="61"/>
      <c r="I27" s="84"/>
      <c r="J27" s="46"/>
      <c r="K27" s="59"/>
      <c r="L27" s="59"/>
      <c r="M27" s="61"/>
      <c r="N27" s="61"/>
      <c r="O27" s="84"/>
      <c r="P27" s="46"/>
      <c r="Q27" s="59"/>
      <c r="U27" s="91"/>
      <c r="V27" s="91"/>
      <c r="W27" s="92"/>
    </row>
    <row r="28" spans="1:25" s="41" customFormat="1" ht="26.25" customHeight="1">
      <c r="A28" s="66">
        <v>2091202</v>
      </c>
      <c r="B28" s="67" t="s">
        <v>679</v>
      </c>
      <c r="C28" s="289"/>
      <c r="D28" s="75"/>
      <c r="E28" s="75"/>
      <c r="G28" s="61"/>
      <c r="H28" s="61"/>
      <c r="I28" s="84"/>
      <c r="J28" s="46"/>
      <c r="K28" s="59"/>
      <c r="L28" s="59"/>
      <c r="M28" s="61"/>
      <c r="N28" s="61"/>
      <c r="O28" s="84"/>
      <c r="P28" s="46"/>
      <c r="Q28" s="59"/>
      <c r="U28" s="91"/>
      <c r="V28" s="91"/>
      <c r="W28" s="92"/>
    </row>
    <row r="29" spans="1:25" s="41" customFormat="1" ht="26.25" customHeight="1">
      <c r="A29" s="66">
        <v>2091299</v>
      </c>
      <c r="B29" s="67" t="s">
        <v>680</v>
      </c>
      <c r="C29" s="289"/>
      <c r="D29" s="59"/>
      <c r="E29" s="59">
        <v>7616.62</v>
      </c>
      <c r="G29" s="61" t="s">
        <v>589</v>
      </c>
      <c r="H29" s="61" t="s">
        <v>649</v>
      </c>
      <c r="I29" s="84">
        <v>7616.62</v>
      </c>
      <c r="J29" s="46">
        <f>G29-A29</f>
        <v>-2071198</v>
      </c>
      <c r="K29" s="59">
        <f>I29-C29</f>
        <v>7616.62</v>
      </c>
      <c r="L29" s="59"/>
      <c r="M29" s="61" t="s">
        <v>589</v>
      </c>
      <c r="N29" s="61" t="s">
        <v>649</v>
      </c>
      <c r="O29" s="84">
        <v>7749.58</v>
      </c>
      <c r="P29" s="46">
        <f>M29-A29</f>
        <v>-2071198</v>
      </c>
      <c r="Q29" s="59">
        <f>O29-C29</f>
        <v>7749.58</v>
      </c>
      <c r="U29" s="91" t="s">
        <v>589</v>
      </c>
      <c r="V29" s="91" t="s">
        <v>649</v>
      </c>
      <c r="W29" s="92">
        <v>8475.4699999999993</v>
      </c>
      <c r="X29" s="41">
        <f>C29-W29</f>
        <v>-8475.4699999999993</v>
      </c>
      <c r="Y29" s="41">
        <f>U29-A29</f>
        <v>-2071198</v>
      </c>
    </row>
    <row r="30" spans="1:25" s="44" customFormat="1" ht="26.25" customHeight="1">
      <c r="A30" s="56" t="s">
        <v>681</v>
      </c>
      <c r="B30" s="57" t="s">
        <v>405</v>
      </c>
      <c r="C30" s="76"/>
      <c r="D30" s="77"/>
      <c r="E30" s="77"/>
      <c r="G30" s="78"/>
      <c r="H30" s="78"/>
      <c r="I30" s="89"/>
      <c r="J30" s="90"/>
      <c r="K30" s="77"/>
      <c r="L30" s="77"/>
      <c r="M30" s="78"/>
      <c r="N30" s="78"/>
      <c r="O30" s="89"/>
      <c r="P30" s="90"/>
      <c r="Q30" s="77"/>
      <c r="U30" s="97"/>
      <c r="V30" s="97"/>
      <c r="W30" s="98"/>
    </row>
    <row r="31" spans="1:25" s="44" customFormat="1" ht="26.25" customHeight="1">
      <c r="A31" s="79" t="s">
        <v>682</v>
      </c>
      <c r="B31" s="80" t="s">
        <v>683</v>
      </c>
      <c r="C31" s="76"/>
      <c r="D31" s="77"/>
      <c r="E31" s="77"/>
      <c r="G31" s="78"/>
      <c r="H31" s="78"/>
      <c r="I31" s="89"/>
      <c r="J31" s="90"/>
      <c r="K31" s="77"/>
      <c r="L31" s="77"/>
      <c r="M31" s="78"/>
      <c r="N31" s="78"/>
      <c r="O31" s="89"/>
      <c r="P31" s="90"/>
      <c r="Q31" s="77"/>
      <c r="U31" s="97"/>
      <c r="V31" s="97"/>
      <c r="W31" s="98"/>
    </row>
    <row r="32" spans="1:25" s="44" customFormat="1" ht="26.25" customHeight="1">
      <c r="A32" s="79"/>
      <c r="B32" s="81"/>
      <c r="C32" s="76"/>
      <c r="D32" s="77"/>
      <c r="E32" s="77"/>
      <c r="G32" s="78"/>
      <c r="H32" s="78"/>
      <c r="I32" s="89"/>
      <c r="J32" s="90"/>
      <c r="K32" s="77"/>
      <c r="L32" s="77"/>
      <c r="M32" s="78"/>
      <c r="N32" s="78"/>
      <c r="O32" s="89"/>
      <c r="P32" s="90"/>
      <c r="Q32" s="77"/>
      <c r="U32" s="97"/>
      <c r="V32" s="97"/>
      <c r="W32" s="98"/>
    </row>
    <row r="33" spans="1:25" s="44" customFormat="1" ht="26.25" customHeight="1">
      <c r="A33" s="79"/>
      <c r="B33" s="81"/>
      <c r="C33" s="76"/>
      <c r="D33" s="77"/>
      <c r="E33" s="77"/>
      <c r="G33" s="78"/>
      <c r="H33" s="78"/>
      <c r="I33" s="89"/>
      <c r="J33" s="90"/>
      <c r="K33" s="77"/>
      <c r="L33" s="77"/>
      <c r="M33" s="78"/>
      <c r="N33" s="78"/>
      <c r="O33" s="89"/>
      <c r="P33" s="90"/>
      <c r="Q33" s="77"/>
      <c r="U33" s="97"/>
      <c r="V33" s="97"/>
      <c r="W33" s="98"/>
    </row>
    <row r="34" spans="1:25" s="41" customFormat="1" ht="26.25" customHeight="1">
      <c r="A34" s="344" t="s">
        <v>453</v>
      </c>
      <c r="B34" s="345"/>
      <c r="C34" s="82"/>
      <c r="G34" s="55" t="str">
        <f>""</f>
        <v/>
      </c>
      <c r="H34" s="55" t="str">
        <f>""</f>
        <v/>
      </c>
      <c r="I34" s="55" t="str">
        <f>""</f>
        <v/>
      </c>
      <c r="J34" s="46"/>
      <c r="M34" s="55" t="str">
        <f>""</f>
        <v/>
      </c>
      <c r="N34" s="83" t="str">
        <f>""</f>
        <v/>
      </c>
      <c r="O34" s="55" t="str">
        <f>""</f>
        <v/>
      </c>
      <c r="W34" s="99" t="e">
        <f>W35+#REF!+#REF!+#REF!+#REF!+#REF!+#REF!+#REF!+#REF!+#REF!+#REF!+#REF!+#REF!+#REF!+#REF!+#REF!+#REF!+#REF!+#REF!+#REF!+#REF!</f>
        <v>#REF!</v>
      </c>
      <c r="X34" s="99" t="e">
        <f>X35+#REF!+#REF!+#REF!+#REF!+#REF!+#REF!+#REF!+#REF!+#REF!+#REF!+#REF!+#REF!+#REF!+#REF!+#REF!+#REF!+#REF!+#REF!+#REF!+#REF!</f>
        <v>#REF!</v>
      </c>
    </row>
    <row r="35" spans="1:25" ht="19.5" customHeight="1">
      <c r="Q35" s="100"/>
      <c r="U35" s="101" t="s">
        <v>454</v>
      </c>
      <c r="V35" s="101" t="s">
        <v>455</v>
      </c>
      <c r="W35" s="102">
        <v>19998</v>
      </c>
      <c r="X35" s="47">
        <f>C35-W35</f>
        <v>-19998</v>
      </c>
      <c r="Y35" s="47">
        <f>U35-A35</f>
        <v>232</v>
      </c>
    </row>
    <row r="36" spans="1:25" ht="19.5" customHeight="1">
      <c r="Q36" s="100"/>
      <c r="U36" s="101" t="s">
        <v>457</v>
      </c>
      <c r="V36" s="101" t="s">
        <v>458</v>
      </c>
      <c r="W36" s="102">
        <v>19998</v>
      </c>
      <c r="X36" s="47">
        <f>C36-W36</f>
        <v>-19998</v>
      </c>
      <c r="Y36" s="47">
        <f>U36-A36</f>
        <v>23203</v>
      </c>
    </row>
    <row r="37" spans="1:25" ht="19.5" customHeight="1">
      <c r="Q37" s="100"/>
      <c r="U37" s="101" t="s">
        <v>459</v>
      </c>
      <c r="V37" s="101" t="s">
        <v>460</v>
      </c>
      <c r="W37" s="102">
        <v>19998</v>
      </c>
      <c r="X37" s="47">
        <f>C37-W37</f>
        <v>-19998</v>
      </c>
      <c r="Y37" s="47">
        <f>U37-A37</f>
        <v>2320301</v>
      </c>
    </row>
    <row r="38" spans="1:25" ht="19.5" customHeight="1">
      <c r="Q38" s="100"/>
    </row>
    <row r="39" spans="1:25" ht="19.5" customHeight="1">
      <c r="Q39" s="100"/>
    </row>
    <row r="40" spans="1:25" ht="19.5" customHeight="1">
      <c r="Q40" s="100"/>
    </row>
    <row r="41" spans="1:25" ht="19.5" customHeight="1">
      <c r="Q41" s="100"/>
    </row>
    <row r="42" spans="1:25" ht="19.5" customHeight="1">
      <c r="Q42" s="100"/>
    </row>
    <row r="43" spans="1:25" ht="19.5" customHeight="1">
      <c r="Q43" s="100"/>
    </row>
    <row r="44" spans="1:25" ht="19.5" customHeight="1">
      <c r="Q44" s="100"/>
    </row>
    <row r="45" spans="1:25" ht="19.5" customHeight="1">
      <c r="Q45" s="100"/>
    </row>
    <row r="46" spans="1:25" ht="19.5" customHeight="1">
      <c r="Q46" s="100"/>
    </row>
    <row r="47" spans="1:25" ht="19.5" customHeight="1">
      <c r="Q47" s="100"/>
    </row>
    <row r="48" spans="1:25" ht="19.5" customHeight="1">
      <c r="Q48" s="100"/>
    </row>
    <row r="49" spans="17:17" ht="19.5" customHeight="1">
      <c r="Q49" s="100"/>
    </row>
    <row r="50" spans="17:17" ht="19.5" customHeight="1">
      <c r="Q50" s="100"/>
    </row>
  </sheetData>
  <mergeCells count="2">
    <mergeCell ref="A2:C2"/>
    <mergeCell ref="A34:B34"/>
  </mergeCells>
  <phoneticPr fontId="35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4"/>
  <sheetViews>
    <sheetView workbookViewId="0">
      <selection activeCell="G5" sqref="G5"/>
    </sheetView>
  </sheetViews>
  <sheetFormatPr defaultColWidth="7" defaultRowHeight="15"/>
  <cols>
    <col min="1" max="1" width="37.875" style="45" customWidth="1"/>
    <col min="2" max="2" width="30.75" style="46" customWidth="1"/>
    <col min="3" max="3" width="6.875" style="47" customWidth="1"/>
    <col min="4" max="5" width="6.875" style="48" customWidth="1"/>
    <col min="6" max="6" width="6.875" style="49" customWidth="1"/>
    <col min="7" max="7" width="6.875" style="50" customWidth="1"/>
    <col min="8" max="20" width="6.875" style="47" customWidth="1"/>
    <col min="21" max="21" width="6.875" customWidth="1"/>
    <col min="22" max="22" width="7" style="47" customWidth="1"/>
    <col min="23" max="16384" width="7" style="47"/>
  </cols>
  <sheetData>
    <row r="1" spans="1:21" ht="29.25" customHeight="1">
      <c r="A1" s="29" t="s">
        <v>45</v>
      </c>
    </row>
    <row r="2" spans="1:21" ht="28.5" customHeight="1">
      <c r="A2" s="321" t="s">
        <v>46</v>
      </c>
      <c r="B2" s="322"/>
      <c r="D2" s="47"/>
      <c r="E2" s="47"/>
      <c r="F2" s="47"/>
    </row>
    <row r="3" spans="1:21" s="41" customFormat="1" ht="27.75" customHeight="1">
      <c r="A3" s="45"/>
      <c r="B3" s="167" t="s">
        <v>47</v>
      </c>
      <c r="G3" s="46"/>
    </row>
    <row r="4" spans="1:21" s="41" customFormat="1" ht="28.5" customHeight="1">
      <c r="A4" s="143" t="s">
        <v>48</v>
      </c>
      <c r="B4" s="54" t="s">
        <v>49</v>
      </c>
      <c r="D4" s="55"/>
      <c r="E4" s="55"/>
      <c r="F4" s="55"/>
      <c r="G4" s="46"/>
      <c r="J4" s="55"/>
      <c r="K4" s="83"/>
      <c r="L4" s="55"/>
    </row>
    <row r="5" spans="1:21" s="160" customFormat="1" ht="20.25" customHeight="1">
      <c r="A5" s="252" t="s">
        <v>50</v>
      </c>
      <c r="B5" s="275">
        <v>48695.796522999997</v>
      </c>
      <c r="D5" s="65"/>
      <c r="E5" s="65"/>
      <c r="F5" s="65"/>
      <c r="J5" s="65"/>
      <c r="K5" s="65"/>
      <c r="L5" s="65"/>
      <c r="R5" s="93"/>
      <c r="S5" s="93"/>
    </row>
    <row r="6" spans="1:21" s="162" customFormat="1" ht="20.25" customHeight="1">
      <c r="A6" s="252" t="s">
        <v>51</v>
      </c>
      <c r="B6" s="275">
        <v>10</v>
      </c>
      <c r="D6" s="70"/>
      <c r="E6" s="70"/>
      <c r="F6" s="70"/>
      <c r="J6" s="70"/>
      <c r="K6" s="70"/>
      <c r="L6" s="70"/>
      <c r="R6" s="95"/>
      <c r="S6" s="95"/>
    </row>
    <row r="7" spans="1:21" s="41" customFormat="1" ht="20.25" customHeight="1">
      <c r="A7" s="252" t="s">
        <v>52</v>
      </c>
      <c r="B7" s="275">
        <v>8466.0087280000007</v>
      </c>
      <c r="D7" s="61"/>
      <c r="E7" s="61"/>
      <c r="F7" s="84"/>
      <c r="G7" s="46"/>
      <c r="H7" s="59"/>
      <c r="I7" s="59"/>
      <c r="J7" s="61"/>
      <c r="K7" s="61"/>
      <c r="L7" s="84"/>
      <c r="M7" s="46"/>
      <c r="N7" s="59"/>
      <c r="R7" s="91"/>
      <c r="S7" s="92"/>
    </row>
    <row r="8" spans="1:21" s="41" customFormat="1" ht="20.25" customHeight="1">
      <c r="A8" s="252" t="s">
        <v>53</v>
      </c>
      <c r="B8" s="275">
        <v>66711.336884999997</v>
      </c>
      <c r="D8" s="61"/>
      <c r="E8" s="61"/>
      <c r="F8" s="84"/>
      <c r="G8" s="46"/>
      <c r="H8" s="59"/>
      <c r="I8" s="59"/>
      <c r="J8" s="61"/>
      <c r="K8" s="61"/>
      <c r="L8" s="84"/>
      <c r="M8" s="46"/>
      <c r="N8" s="59"/>
      <c r="R8" s="91"/>
      <c r="S8" s="92"/>
    </row>
    <row r="9" spans="1:21" s="41" customFormat="1" ht="20.25" customHeight="1">
      <c r="A9" s="252" t="s">
        <v>54</v>
      </c>
      <c r="B9" s="275">
        <v>294.37690900000001</v>
      </c>
      <c r="D9" s="61"/>
      <c r="E9" s="61"/>
      <c r="F9" s="84"/>
      <c r="G9" s="46"/>
      <c r="H9" s="59"/>
      <c r="I9" s="59"/>
      <c r="J9" s="61"/>
      <c r="K9" s="61"/>
      <c r="L9" s="84"/>
      <c r="M9" s="46"/>
      <c r="N9" s="59"/>
      <c r="R9" s="91"/>
      <c r="S9" s="92"/>
    </row>
    <row r="10" spans="1:21" s="41" customFormat="1" ht="20.25" customHeight="1">
      <c r="A10" s="252" t="s">
        <v>55</v>
      </c>
      <c r="B10" s="275">
        <v>4570.456529</v>
      </c>
      <c r="D10" s="61"/>
      <c r="E10" s="61"/>
      <c r="F10" s="84"/>
      <c r="G10" s="46"/>
      <c r="H10" s="59"/>
      <c r="I10" s="59"/>
      <c r="J10" s="61"/>
      <c r="K10" s="61"/>
      <c r="L10" s="84"/>
      <c r="M10" s="46"/>
      <c r="N10" s="59"/>
      <c r="R10" s="91"/>
      <c r="S10" s="92"/>
    </row>
    <row r="11" spans="1:21" s="41" customFormat="1" ht="20.25" customHeight="1">
      <c r="A11" s="252" t="s">
        <v>56</v>
      </c>
      <c r="B11" s="275">
        <v>122200.28302</v>
      </c>
      <c r="D11" s="61"/>
      <c r="E11" s="61"/>
      <c r="F11" s="84"/>
      <c r="G11" s="46"/>
      <c r="H11" s="59"/>
      <c r="I11" s="59"/>
      <c r="J11" s="61"/>
      <c r="K11" s="61"/>
      <c r="L11" s="84"/>
      <c r="M11" s="46"/>
      <c r="N11" s="59"/>
      <c r="R11" s="91"/>
      <c r="S11" s="92"/>
    </row>
    <row r="12" spans="1:21" s="41" customFormat="1" ht="20.25" customHeight="1">
      <c r="A12" s="252" t="s">
        <v>57</v>
      </c>
      <c r="B12" s="275">
        <v>46382.740115000001</v>
      </c>
      <c r="D12" s="61"/>
      <c r="E12" s="61"/>
      <c r="F12" s="84"/>
      <c r="G12" s="46"/>
      <c r="H12" s="59"/>
      <c r="I12" s="59"/>
      <c r="J12" s="61"/>
      <c r="K12" s="61"/>
      <c r="L12" s="84"/>
      <c r="M12" s="46"/>
      <c r="N12" s="59"/>
      <c r="R12" s="91"/>
      <c r="S12" s="92"/>
    </row>
    <row r="13" spans="1:21" s="41" customFormat="1" ht="20.25" customHeight="1">
      <c r="A13" s="252" t="s">
        <v>58</v>
      </c>
      <c r="B13" s="275">
        <v>15675.761062</v>
      </c>
      <c r="D13" s="61"/>
      <c r="E13" s="61"/>
      <c r="F13" s="84"/>
      <c r="G13" s="46"/>
      <c r="H13" s="59"/>
      <c r="I13" s="59"/>
      <c r="J13" s="61"/>
      <c r="K13" s="61"/>
      <c r="L13" s="84"/>
      <c r="M13" s="46"/>
      <c r="N13" s="59"/>
      <c r="R13" s="91"/>
    </row>
    <row r="14" spans="1:21" s="41" customFormat="1" ht="20.25" customHeight="1">
      <c r="A14" s="252" t="s">
        <v>59</v>
      </c>
      <c r="B14" s="275">
        <v>9118.0551450000003</v>
      </c>
      <c r="D14" s="55"/>
      <c r="E14" s="55"/>
      <c r="F14" s="55"/>
      <c r="G14" s="46"/>
      <c r="J14" s="55"/>
      <c r="K14" s="83"/>
      <c r="L14" s="55"/>
    </row>
    <row r="15" spans="1:21" ht="19.5" customHeight="1">
      <c r="A15" s="252" t="s">
        <v>60</v>
      </c>
      <c r="B15" s="275">
        <v>62539.438418999998</v>
      </c>
      <c r="N15" s="100"/>
      <c r="R15" s="101"/>
      <c r="S15"/>
      <c r="U15" s="47"/>
    </row>
    <row r="16" spans="1:21" ht="19.5" customHeight="1">
      <c r="A16" s="252" t="s">
        <v>61</v>
      </c>
      <c r="B16" s="275">
        <v>9307.2465599999996</v>
      </c>
      <c r="N16" s="100"/>
      <c r="R16" s="101"/>
      <c r="S16" s="102"/>
    </row>
    <row r="17" spans="1:19" ht="19.5" customHeight="1">
      <c r="A17" s="252" t="s">
        <v>62</v>
      </c>
      <c r="B17" s="275">
        <v>3975.1940639999998</v>
      </c>
      <c r="N17" s="100"/>
      <c r="R17" s="101"/>
      <c r="S17" s="102"/>
    </row>
    <row r="18" spans="1:19" ht="19.5" customHeight="1">
      <c r="A18" s="252" t="s">
        <v>63</v>
      </c>
      <c r="B18" s="275">
        <v>1612.94</v>
      </c>
      <c r="N18" s="100"/>
    </row>
    <row r="19" spans="1:19" ht="19.5" customHeight="1">
      <c r="A19" s="252" t="s">
        <v>64</v>
      </c>
      <c r="B19" s="275">
        <v>9861.6355550000007</v>
      </c>
      <c r="N19" s="100"/>
    </row>
    <row r="20" spans="1:19" ht="19.5" customHeight="1">
      <c r="A20" s="252" t="s">
        <v>65</v>
      </c>
      <c r="B20" s="275">
        <v>11118.033115</v>
      </c>
      <c r="N20" s="100"/>
    </row>
    <row r="21" spans="1:19" ht="19.5" customHeight="1">
      <c r="A21" s="252" t="s">
        <v>66</v>
      </c>
      <c r="B21" s="275">
        <v>894</v>
      </c>
      <c r="N21" s="100"/>
    </row>
    <row r="22" spans="1:19" ht="19.5" customHeight="1">
      <c r="A22" s="252" t="s">
        <v>67</v>
      </c>
      <c r="B22" s="275">
        <v>3443.680871</v>
      </c>
      <c r="N22" s="100"/>
    </row>
    <row r="23" spans="1:19" ht="19.5" customHeight="1">
      <c r="A23" s="253" t="s">
        <v>68</v>
      </c>
      <c r="B23" s="275">
        <v>4500</v>
      </c>
      <c r="N23" s="100"/>
    </row>
    <row r="24" spans="1:19" ht="19.5" customHeight="1">
      <c r="A24" s="252" t="s">
        <v>69</v>
      </c>
      <c r="B24" s="275">
        <v>1044</v>
      </c>
      <c r="N24" s="100"/>
    </row>
    <row r="25" spans="1:19" ht="19.5" customHeight="1">
      <c r="A25" s="253" t="s">
        <v>70</v>
      </c>
      <c r="B25" s="275">
        <v>3710</v>
      </c>
      <c r="N25" s="100"/>
    </row>
    <row r="26" spans="1:19" ht="19.5" customHeight="1">
      <c r="A26" s="253" t="s">
        <v>71</v>
      </c>
      <c r="B26" s="275">
        <v>15400</v>
      </c>
      <c r="C26" s="48"/>
      <c r="E26" s="49"/>
      <c r="F26" s="50"/>
      <c r="G26" s="47"/>
      <c r="M26" s="100"/>
    </row>
    <row r="27" spans="1:19" ht="19.5" customHeight="1">
      <c r="A27" s="253" t="s">
        <v>72</v>
      </c>
      <c r="B27" s="275">
        <v>70</v>
      </c>
      <c r="N27" s="100"/>
    </row>
    <row r="28" spans="1:19" ht="24.75" customHeight="1">
      <c r="A28" s="254" t="s">
        <v>73</v>
      </c>
      <c r="B28" s="276">
        <f>SUM(B5:B27)</f>
        <v>449600.98349999997</v>
      </c>
    </row>
    <row r="29" spans="1:19" ht="17.25" customHeight="1">
      <c r="A29"/>
      <c r="B29"/>
    </row>
    <row r="30" spans="1:19" ht="17.25" customHeight="1">
      <c r="A30"/>
      <c r="B30"/>
    </row>
    <row r="31" spans="1:19" ht="17.25" customHeight="1">
      <c r="A31"/>
      <c r="B31"/>
    </row>
    <row r="32" spans="1:19" ht="21" customHeight="1">
      <c r="A32"/>
      <c r="B32"/>
    </row>
    <row r="33" spans="1:2" ht="21" customHeight="1">
      <c r="A33"/>
      <c r="B33"/>
    </row>
    <row r="34" spans="1:2" ht="21" customHeight="1"/>
  </sheetData>
  <mergeCells count="1">
    <mergeCell ref="A2:B2"/>
  </mergeCells>
  <phoneticPr fontId="3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indexed="45"/>
  </sheetPr>
  <dimension ref="A1:C16"/>
  <sheetViews>
    <sheetView workbookViewId="0"/>
  </sheetViews>
  <sheetFormatPr defaultColWidth="9" defaultRowHeight="13.5"/>
  <cols>
    <col min="1" max="1" width="42.875" customWidth="1"/>
    <col min="2" max="2" width="17.875" style="290" customWidth="1"/>
    <col min="3" max="3" width="16.375" style="290" customWidth="1"/>
  </cols>
  <sheetData>
    <row r="1" spans="1:3" ht="15">
      <c r="A1" s="29" t="s">
        <v>828</v>
      </c>
    </row>
    <row r="2" spans="1:3" ht="23.25">
      <c r="A2" s="30" t="s">
        <v>684</v>
      </c>
      <c r="B2" s="291"/>
      <c r="C2" s="291"/>
    </row>
    <row r="3" spans="1:3" ht="15.75">
      <c r="A3" s="32"/>
      <c r="B3" s="292"/>
      <c r="C3" s="293" t="s">
        <v>2</v>
      </c>
    </row>
    <row r="4" spans="1:3" ht="32.25" customHeight="1">
      <c r="A4" s="34" t="s">
        <v>48</v>
      </c>
      <c r="B4" s="294" t="s">
        <v>464</v>
      </c>
      <c r="C4" s="294" t="s">
        <v>685</v>
      </c>
    </row>
    <row r="5" spans="1:3" ht="32.25" customHeight="1">
      <c r="A5" s="28" t="s">
        <v>686</v>
      </c>
      <c r="B5" s="295"/>
      <c r="C5" s="296">
        <v>434241</v>
      </c>
    </row>
    <row r="6" spans="1:3" ht="32.25" customHeight="1">
      <c r="A6" s="28" t="s">
        <v>687</v>
      </c>
      <c r="B6" s="296">
        <v>467832</v>
      </c>
      <c r="C6" s="296"/>
    </row>
    <row r="7" spans="1:3" ht="32.25" customHeight="1">
      <c r="A7" s="28" t="s">
        <v>688</v>
      </c>
      <c r="B7" s="37">
        <f>B8-B6</f>
        <v>-8500</v>
      </c>
      <c r="C7" s="296"/>
    </row>
    <row r="8" spans="1:3" ht="32.25" customHeight="1">
      <c r="A8" s="28" t="s">
        <v>689</v>
      </c>
      <c r="B8" s="296">
        <v>459332</v>
      </c>
      <c r="C8" s="296"/>
    </row>
    <row r="9" spans="1:3" ht="32.25" customHeight="1">
      <c r="A9" s="35" t="s">
        <v>690</v>
      </c>
      <c r="B9" s="297"/>
      <c r="C9" s="296">
        <v>10700</v>
      </c>
    </row>
    <row r="10" spans="1:3" ht="32.25" customHeight="1">
      <c r="A10" s="36" t="s">
        <v>691</v>
      </c>
      <c r="B10" s="297"/>
      <c r="C10" s="296"/>
    </row>
    <row r="11" spans="1:3" ht="32.25" customHeight="1">
      <c r="A11" s="36" t="s">
        <v>692</v>
      </c>
      <c r="B11" s="297"/>
      <c r="C11" s="296">
        <v>10700</v>
      </c>
    </row>
    <row r="12" spans="1:3" ht="32.25" customHeight="1">
      <c r="A12" s="28" t="s">
        <v>693</v>
      </c>
      <c r="B12" s="295"/>
      <c r="C12" s="296">
        <v>800</v>
      </c>
    </row>
    <row r="13" spans="1:3" ht="32.25" customHeight="1">
      <c r="A13" s="28" t="s">
        <v>694</v>
      </c>
      <c r="B13" s="297"/>
      <c r="C13" s="296">
        <v>444141</v>
      </c>
    </row>
    <row r="14" spans="1:3" ht="32.25" customHeight="1">
      <c r="A14" s="35" t="s">
        <v>695</v>
      </c>
      <c r="B14" s="297"/>
      <c r="C14" s="296"/>
    </row>
    <row r="15" spans="1:3" ht="32.25" customHeight="1">
      <c r="A15" s="38" t="s">
        <v>696</v>
      </c>
      <c r="B15" s="298"/>
      <c r="C15" s="296"/>
    </row>
    <row r="16" spans="1:3" ht="15.75">
      <c r="A16" s="39" t="s">
        <v>697</v>
      </c>
      <c r="B16" s="299"/>
      <c r="C16" s="299"/>
    </row>
  </sheetData>
  <phoneticPr fontId="35" type="noConversion"/>
  <pageMargins left="0.75" right="0.75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indexed="45"/>
  </sheetPr>
  <dimension ref="A1:C17"/>
  <sheetViews>
    <sheetView workbookViewId="0"/>
  </sheetViews>
  <sheetFormatPr defaultColWidth="9" defaultRowHeight="13.5"/>
  <cols>
    <col min="1" max="1" width="43.375" customWidth="1"/>
    <col min="2" max="3" width="13.125" customWidth="1"/>
  </cols>
  <sheetData>
    <row r="1" spans="1:3" ht="21" customHeight="1">
      <c r="A1" s="29" t="s">
        <v>829</v>
      </c>
    </row>
    <row r="2" spans="1:3" ht="31.5" customHeight="1">
      <c r="A2" s="30" t="s">
        <v>698</v>
      </c>
      <c r="B2" s="31"/>
      <c r="C2" s="31"/>
    </row>
    <row r="3" spans="1:3" ht="15.75">
      <c r="A3" s="32"/>
      <c r="B3" s="32"/>
      <c r="C3" s="33" t="s">
        <v>2</v>
      </c>
    </row>
    <row r="4" spans="1:3" ht="27.75" customHeight="1">
      <c r="A4" s="34" t="s">
        <v>48</v>
      </c>
      <c r="B4" s="34" t="s">
        <v>464</v>
      </c>
      <c r="C4" s="34" t="s">
        <v>685</v>
      </c>
    </row>
    <row r="5" spans="1:3" ht="27.75" customHeight="1">
      <c r="A5" s="28" t="s">
        <v>699</v>
      </c>
      <c r="B5" s="35"/>
      <c r="C5" s="37">
        <v>451158</v>
      </c>
    </row>
    <row r="6" spans="1:3" ht="27.75" customHeight="1">
      <c r="A6" s="28" t="s">
        <v>700</v>
      </c>
      <c r="B6" s="37">
        <v>496226</v>
      </c>
      <c r="C6" s="37"/>
    </row>
    <row r="7" spans="1:3" ht="27.75" customHeight="1">
      <c r="A7" s="28" t="s">
        <v>688</v>
      </c>
      <c r="B7" s="37">
        <v>-100</v>
      </c>
      <c r="C7" s="37"/>
    </row>
    <row r="8" spans="1:3" ht="27.75" customHeight="1">
      <c r="A8" s="28" t="s">
        <v>701</v>
      </c>
      <c r="B8" s="37">
        <v>496126</v>
      </c>
      <c r="C8" s="37"/>
    </row>
    <row r="9" spans="1:3" ht="27.75" customHeight="1">
      <c r="A9" s="35" t="s">
        <v>702</v>
      </c>
      <c r="B9" s="36"/>
      <c r="C9" s="37">
        <v>142200</v>
      </c>
    </row>
    <row r="10" spans="1:3" ht="27.75" customHeight="1">
      <c r="A10" s="36" t="s">
        <v>691</v>
      </c>
      <c r="B10" s="36"/>
      <c r="C10" s="37"/>
    </row>
    <row r="11" spans="1:3" ht="27.75" customHeight="1">
      <c r="A11" s="36" t="s">
        <v>703</v>
      </c>
      <c r="B11" s="36"/>
      <c r="C11" s="37">
        <v>142200</v>
      </c>
    </row>
    <row r="12" spans="1:3" ht="27.75" customHeight="1">
      <c r="A12" s="28" t="s">
        <v>704</v>
      </c>
      <c r="B12" s="35"/>
      <c r="C12" s="37">
        <v>108150</v>
      </c>
    </row>
    <row r="13" spans="1:3" ht="27.75" customHeight="1">
      <c r="A13" s="28" t="s">
        <v>705</v>
      </c>
      <c r="B13" s="36"/>
      <c r="C13" s="37">
        <v>485208</v>
      </c>
    </row>
    <row r="14" spans="1:3" ht="27.75" customHeight="1">
      <c r="A14" s="35" t="s">
        <v>706</v>
      </c>
      <c r="B14" s="36"/>
      <c r="C14" s="37"/>
    </row>
    <row r="15" spans="1:3" ht="27.75" customHeight="1">
      <c r="A15" s="38" t="s">
        <v>707</v>
      </c>
      <c r="B15" s="300"/>
      <c r="C15" s="37"/>
    </row>
    <row r="16" spans="1:3" ht="15.75">
      <c r="A16" s="39" t="s">
        <v>708</v>
      </c>
      <c r="B16" s="40"/>
      <c r="C16" s="40"/>
    </row>
    <row r="17" spans="1:3" ht="15.75">
      <c r="A17" s="40"/>
      <c r="B17" s="40"/>
      <c r="C17" s="40"/>
    </row>
  </sheetData>
  <phoneticPr fontId="35" type="noConversion"/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23"/>
  <sheetViews>
    <sheetView workbookViewId="0"/>
  </sheetViews>
  <sheetFormatPr defaultColWidth="9" defaultRowHeight="13.5"/>
  <cols>
    <col min="1" max="1" width="52.125" customWidth="1"/>
    <col min="2" max="2" width="26" customWidth="1"/>
  </cols>
  <sheetData>
    <row r="1" spans="1:2" ht="15">
      <c r="A1" s="29" t="s">
        <v>844</v>
      </c>
    </row>
    <row r="2" spans="1:2" ht="33.75" customHeight="1">
      <c r="A2" s="346" t="s">
        <v>709</v>
      </c>
      <c r="B2" s="346"/>
    </row>
    <row r="3" spans="1:2" ht="14.25">
      <c r="A3" s="25"/>
      <c r="B3" s="26" t="s">
        <v>2</v>
      </c>
    </row>
    <row r="4" spans="1:2" ht="27.75" customHeight="1">
      <c r="A4" s="27" t="s">
        <v>48</v>
      </c>
      <c r="B4" s="27" t="s">
        <v>710</v>
      </c>
    </row>
    <row r="5" spans="1:2" ht="27.75" customHeight="1">
      <c r="A5" s="28" t="s">
        <v>711</v>
      </c>
      <c r="B5" s="27">
        <v>955458</v>
      </c>
    </row>
    <row r="6" spans="1:2" ht="27.75" customHeight="1">
      <c r="A6" s="28" t="s">
        <v>712</v>
      </c>
      <c r="B6" s="27">
        <v>459332</v>
      </c>
    </row>
    <row r="7" spans="1:2" ht="27.75" customHeight="1">
      <c r="A7" s="28" t="s">
        <v>713</v>
      </c>
      <c r="B7" s="27">
        <v>496126</v>
      </c>
    </row>
    <row r="8" spans="1:2" ht="27.75" customHeight="1">
      <c r="A8" s="28" t="s">
        <v>714</v>
      </c>
      <c r="B8" s="27">
        <v>929349</v>
      </c>
    </row>
    <row r="9" spans="1:2" ht="27.75" customHeight="1">
      <c r="A9" s="28" t="s">
        <v>715</v>
      </c>
      <c r="B9" s="27">
        <v>444141</v>
      </c>
    </row>
    <row r="10" spans="1:2" ht="27.75" customHeight="1">
      <c r="A10" s="28" t="s">
        <v>716</v>
      </c>
      <c r="B10" s="27">
        <v>485208</v>
      </c>
    </row>
    <row r="11" spans="1:2" ht="27.75" customHeight="1">
      <c r="A11" s="28" t="s">
        <v>717</v>
      </c>
      <c r="B11" s="27">
        <v>40210</v>
      </c>
    </row>
    <row r="12" spans="1:2" ht="27.75" customHeight="1">
      <c r="A12" s="28" t="s">
        <v>718</v>
      </c>
      <c r="B12" s="27">
        <v>36410</v>
      </c>
    </row>
    <row r="13" spans="1:2" ht="27.75" customHeight="1">
      <c r="A13" s="28" t="s">
        <v>719</v>
      </c>
      <c r="B13" s="27">
        <v>32700</v>
      </c>
    </row>
    <row r="14" spans="1:2" ht="27.75" customHeight="1">
      <c r="A14" s="28" t="s">
        <v>720</v>
      </c>
      <c r="B14" s="27">
        <v>3710</v>
      </c>
    </row>
    <row r="15" spans="1:2" ht="27.75" customHeight="1">
      <c r="A15" s="28" t="s">
        <v>721</v>
      </c>
      <c r="B15" s="27">
        <v>3800</v>
      </c>
    </row>
    <row r="16" spans="1:2" ht="27.75" customHeight="1">
      <c r="A16" s="28" t="s">
        <v>719</v>
      </c>
      <c r="B16" s="27">
        <v>3400</v>
      </c>
    </row>
    <row r="17" spans="1:2" ht="27.75" customHeight="1">
      <c r="A17" s="28" t="s">
        <v>720</v>
      </c>
      <c r="B17" s="27">
        <v>400</v>
      </c>
    </row>
    <row r="18" spans="1:2" ht="27.75" customHeight="1">
      <c r="A18" s="28" t="s">
        <v>722</v>
      </c>
      <c r="B18" s="27">
        <v>30350</v>
      </c>
    </row>
    <row r="19" spans="1:2" ht="27.75" customHeight="1">
      <c r="A19" s="28" t="s">
        <v>718</v>
      </c>
      <c r="B19" s="27">
        <v>15400</v>
      </c>
    </row>
    <row r="20" spans="1:2" ht="27.75" customHeight="1">
      <c r="A20" s="28" t="s">
        <v>721</v>
      </c>
      <c r="B20" s="27">
        <v>14950</v>
      </c>
    </row>
    <row r="21" spans="1:2" ht="27.75" customHeight="1">
      <c r="A21" s="28" t="s">
        <v>830</v>
      </c>
      <c r="B21" s="27">
        <v>131</v>
      </c>
    </row>
    <row r="22" spans="1:2" ht="27.75" customHeight="1">
      <c r="A22" s="28" t="s">
        <v>718</v>
      </c>
      <c r="B22" s="27">
        <v>70</v>
      </c>
    </row>
    <row r="23" spans="1:2" ht="27.75" customHeight="1">
      <c r="A23" s="28" t="s">
        <v>721</v>
      </c>
      <c r="B23" s="27">
        <v>80</v>
      </c>
    </row>
  </sheetData>
  <mergeCells count="1">
    <mergeCell ref="A2:B2"/>
  </mergeCells>
  <phoneticPr fontId="35" type="noConversion"/>
  <pageMargins left="0.7" right="0.7" top="0.75" bottom="0.75" header="0.3" footer="0.3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10"/>
  <sheetViews>
    <sheetView topLeftCell="A4" workbookViewId="0">
      <selection activeCell="A4" sqref="A4"/>
    </sheetView>
  </sheetViews>
  <sheetFormatPr defaultColWidth="10" defaultRowHeight="13.5"/>
  <cols>
    <col min="1" max="1" width="19.375" style="11" customWidth="1"/>
    <col min="2" max="2" width="16.125" style="11" customWidth="1"/>
    <col min="3" max="3" width="17.375" style="11" customWidth="1"/>
    <col min="4" max="7" width="16.125" style="11" customWidth="1"/>
    <col min="8" max="8" width="9.75" style="11" customWidth="1"/>
    <col min="9" max="16384" width="10" style="11"/>
  </cols>
  <sheetData>
    <row r="1" spans="1:7" ht="22.5" hidden="1">
      <c r="A1" s="12" t="s">
        <v>723</v>
      </c>
      <c r="B1" s="12" t="s">
        <v>724</v>
      </c>
    </row>
    <row r="2" spans="1:7" hidden="1">
      <c r="A2" s="12" t="s">
        <v>725</v>
      </c>
      <c r="B2" s="12" t="s">
        <v>726</v>
      </c>
      <c r="C2" s="12"/>
    </row>
    <row r="3" spans="1:7" hidden="1">
      <c r="A3" s="12" t="s">
        <v>727</v>
      </c>
      <c r="C3" s="12" t="s">
        <v>728</v>
      </c>
      <c r="D3" s="12" t="s">
        <v>729</v>
      </c>
      <c r="F3" s="12" t="s">
        <v>730</v>
      </c>
      <c r="G3" s="12" t="s">
        <v>731</v>
      </c>
    </row>
    <row r="4" spans="1:7" ht="15">
      <c r="A4" s="29" t="s">
        <v>843</v>
      </c>
    </row>
    <row r="5" spans="1:7" ht="20.25">
      <c r="A5" s="347" t="s">
        <v>732</v>
      </c>
      <c r="B5" s="347"/>
      <c r="C5" s="347"/>
      <c r="D5" s="347"/>
      <c r="E5" s="347"/>
      <c r="F5" s="347"/>
      <c r="G5" s="347"/>
    </row>
    <row r="6" spans="1:7" ht="18.75" customHeight="1">
      <c r="A6" s="21"/>
      <c r="B6" s="21"/>
      <c r="C6" s="22"/>
      <c r="D6" s="22"/>
      <c r="E6" s="22"/>
      <c r="F6" s="22"/>
      <c r="G6" s="23" t="s">
        <v>2</v>
      </c>
    </row>
    <row r="7" spans="1:7" ht="31.5" customHeight="1">
      <c r="A7" s="351" t="s">
        <v>733</v>
      </c>
      <c r="B7" s="348" t="s">
        <v>734</v>
      </c>
      <c r="C7" s="349"/>
      <c r="D7" s="350"/>
      <c r="E7" s="348" t="s">
        <v>735</v>
      </c>
      <c r="F7" s="349"/>
      <c r="G7" s="350"/>
    </row>
    <row r="8" spans="1:7" ht="31.5" customHeight="1">
      <c r="A8" s="352"/>
      <c r="B8" s="24" t="s">
        <v>73</v>
      </c>
      <c r="C8" s="24" t="s">
        <v>736</v>
      </c>
      <c r="D8" s="24" t="s">
        <v>737</v>
      </c>
      <c r="E8" s="24" t="s">
        <v>73</v>
      </c>
      <c r="F8" s="24" t="s">
        <v>736</v>
      </c>
      <c r="G8" s="24" t="s">
        <v>737</v>
      </c>
    </row>
    <row r="9" spans="1:7" ht="31.5" customHeight="1">
      <c r="A9" s="14" t="s">
        <v>738</v>
      </c>
      <c r="B9" s="14" t="s">
        <v>739</v>
      </c>
      <c r="C9" s="14" t="s">
        <v>740</v>
      </c>
      <c r="D9" s="14" t="s">
        <v>741</v>
      </c>
      <c r="E9" s="14" t="s">
        <v>742</v>
      </c>
      <c r="F9" s="14" t="s">
        <v>743</v>
      </c>
      <c r="G9" s="14" t="s">
        <v>744</v>
      </c>
    </row>
    <row r="10" spans="1:7" ht="31.5" customHeight="1">
      <c r="A10" s="15" t="s">
        <v>745</v>
      </c>
      <c r="B10" s="301">
        <v>955458</v>
      </c>
      <c r="C10" s="301">
        <v>459332</v>
      </c>
      <c r="D10" s="301">
        <v>496126</v>
      </c>
      <c r="E10" s="301">
        <v>929349</v>
      </c>
      <c r="F10" s="301">
        <v>444141</v>
      </c>
      <c r="G10" s="301">
        <v>485208</v>
      </c>
    </row>
  </sheetData>
  <mergeCells count="4">
    <mergeCell ref="A5:G5"/>
    <mergeCell ref="B7:D7"/>
    <mergeCell ref="E7:G7"/>
    <mergeCell ref="A7:A8"/>
  </mergeCells>
  <phoneticPr fontId="35" type="noConversion"/>
  <pageMargins left="0.7" right="0.7" top="0.75" bottom="0.75" header="0.3" footer="0.3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C30"/>
  <sheetViews>
    <sheetView topLeftCell="A4" workbookViewId="0">
      <selection activeCell="A4" sqref="A4"/>
    </sheetView>
  </sheetViews>
  <sheetFormatPr defaultColWidth="10" defaultRowHeight="13.5"/>
  <cols>
    <col min="1" max="1" width="32.625" style="11" customWidth="1"/>
    <col min="2" max="3" width="15.375" style="11" customWidth="1"/>
    <col min="4" max="4" width="18.375" style="11" customWidth="1"/>
    <col min="5" max="16384" width="10" style="11"/>
  </cols>
  <sheetData>
    <row r="1" spans="1:3" ht="22.5" hidden="1">
      <c r="A1" s="12" t="s">
        <v>746</v>
      </c>
      <c r="B1" s="12"/>
    </row>
    <row r="2" spans="1:3" ht="22.5" hidden="1">
      <c r="A2" s="12" t="s">
        <v>747</v>
      </c>
      <c r="B2" s="12" t="s">
        <v>725</v>
      </c>
      <c r="C2" s="12" t="s">
        <v>748</v>
      </c>
    </row>
    <row r="3" spans="1:3" hidden="1">
      <c r="A3" s="12" t="s">
        <v>749</v>
      </c>
      <c r="C3" s="12" t="s">
        <v>750</v>
      </c>
    </row>
    <row r="4" spans="1:3" ht="20.25" customHeight="1">
      <c r="A4" s="29" t="s">
        <v>842</v>
      </c>
    </row>
    <row r="5" spans="1:3" ht="20.25" customHeight="1">
      <c r="A5" s="353" t="s">
        <v>751</v>
      </c>
      <c r="B5" s="353"/>
      <c r="C5" s="353"/>
    </row>
    <row r="6" spans="1:3" ht="20.25" customHeight="1">
      <c r="C6" s="18" t="s">
        <v>2</v>
      </c>
    </row>
    <row r="7" spans="1:3" ht="20.25" customHeight="1">
      <c r="A7" s="14" t="s">
        <v>752</v>
      </c>
      <c r="B7" s="14" t="s">
        <v>753</v>
      </c>
      <c r="C7" s="14" t="s">
        <v>754</v>
      </c>
    </row>
    <row r="8" spans="1:3" ht="20.25" customHeight="1">
      <c r="A8" s="19" t="s">
        <v>755</v>
      </c>
      <c r="B8" s="16" t="s">
        <v>756</v>
      </c>
      <c r="C8" s="20">
        <v>152900</v>
      </c>
    </row>
    <row r="9" spans="1:3" ht="20.25" customHeight="1">
      <c r="A9" s="19" t="s">
        <v>718</v>
      </c>
      <c r="B9" s="16" t="s">
        <v>740</v>
      </c>
      <c r="C9" s="20">
        <v>10700</v>
      </c>
    </row>
    <row r="10" spans="1:3" ht="20.25" customHeight="1">
      <c r="A10" s="19" t="s">
        <v>757</v>
      </c>
      <c r="B10" s="16" t="s">
        <v>741</v>
      </c>
      <c r="C10" s="20">
        <v>800</v>
      </c>
    </row>
    <row r="11" spans="1:3" ht="20.25" customHeight="1">
      <c r="A11" s="19" t="s">
        <v>721</v>
      </c>
      <c r="B11" s="16" t="s">
        <v>758</v>
      </c>
      <c r="C11" s="20">
        <v>142200</v>
      </c>
    </row>
    <row r="12" spans="1:3" ht="20.25" customHeight="1">
      <c r="A12" s="19" t="s">
        <v>757</v>
      </c>
      <c r="B12" s="16" t="s">
        <v>743</v>
      </c>
      <c r="C12" s="20">
        <v>115300</v>
      </c>
    </row>
    <row r="13" spans="1:3" ht="20.25" customHeight="1">
      <c r="A13" s="19" t="s">
        <v>759</v>
      </c>
      <c r="B13" s="16" t="s">
        <v>760</v>
      </c>
      <c r="C13" s="20">
        <v>108950</v>
      </c>
    </row>
    <row r="14" spans="1:3" ht="20.25" customHeight="1">
      <c r="A14" s="19" t="s">
        <v>718</v>
      </c>
      <c r="B14" s="16" t="s">
        <v>761</v>
      </c>
      <c r="C14" s="20">
        <v>800</v>
      </c>
    </row>
    <row r="15" spans="1:3" ht="20.25" customHeight="1">
      <c r="A15" s="19" t="s">
        <v>721</v>
      </c>
      <c r="B15" s="16" t="s">
        <v>762</v>
      </c>
      <c r="C15" s="20">
        <v>108150</v>
      </c>
    </row>
    <row r="16" spans="1:3" ht="20.25" customHeight="1">
      <c r="A16" s="19" t="s">
        <v>763</v>
      </c>
      <c r="B16" s="16" t="s">
        <v>764</v>
      </c>
      <c r="C16" s="20">
        <v>29568</v>
      </c>
    </row>
    <row r="17" spans="1:3" ht="20.25" customHeight="1">
      <c r="A17" s="19" t="s">
        <v>718</v>
      </c>
      <c r="B17" s="16" t="s">
        <v>765</v>
      </c>
      <c r="C17" s="20">
        <v>13730</v>
      </c>
    </row>
    <row r="18" spans="1:3" ht="20.25" customHeight="1">
      <c r="A18" s="19" t="s">
        <v>721</v>
      </c>
      <c r="B18" s="16" t="s">
        <v>766</v>
      </c>
      <c r="C18" s="20">
        <v>15838</v>
      </c>
    </row>
    <row r="19" spans="1:3" ht="20.25" customHeight="1">
      <c r="A19" s="19" t="s">
        <v>767</v>
      </c>
      <c r="B19" s="16" t="s">
        <v>768</v>
      </c>
      <c r="C19" s="20">
        <v>40210</v>
      </c>
    </row>
    <row r="20" spans="1:3" ht="20.25" customHeight="1">
      <c r="A20" s="19" t="s">
        <v>718</v>
      </c>
      <c r="B20" s="16" t="s">
        <v>769</v>
      </c>
      <c r="C20" s="20">
        <v>36410</v>
      </c>
    </row>
    <row r="21" spans="1:3" ht="20.25" customHeight="1">
      <c r="A21" s="19" t="s">
        <v>770</v>
      </c>
      <c r="B21" s="16"/>
      <c r="C21" s="20">
        <v>32700</v>
      </c>
    </row>
    <row r="22" spans="1:3" ht="20.25" customHeight="1">
      <c r="A22" s="19" t="s">
        <v>771</v>
      </c>
      <c r="B22" s="16" t="s">
        <v>772</v>
      </c>
      <c r="C22" s="20">
        <v>3710</v>
      </c>
    </row>
    <row r="23" spans="1:3" ht="20.25" customHeight="1">
      <c r="A23" s="19" t="s">
        <v>721</v>
      </c>
      <c r="B23" s="16" t="s">
        <v>773</v>
      </c>
      <c r="C23" s="20">
        <v>3800</v>
      </c>
    </row>
    <row r="24" spans="1:3" ht="20.25" customHeight="1">
      <c r="A24" s="19" t="s">
        <v>770</v>
      </c>
      <c r="B24" s="16"/>
      <c r="C24" s="20">
        <v>3400</v>
      </c>
    </row>
    <row r="25" spans="1:3" ht="20.25" customHeight="1">
      <c r="A25" s="19" t="s">
        <v>720</v>
      </c>
      <c r="B25" s="16" t="s">
        <v>774</v>
      </c>
      <c r="C25" s="20">
        <v>400</v>
      </c>
    </row>
    <row r="26" spans="1:3" ht="20.25" customHeight="1">
      <c r="A26" s="19" t="s">
        <v>775</v>
      </c>
      <c r="B26" s="16" t="s">
        <v>776</v>
      </c>
      <c r="C26" s="20">
        <v>30350</v>
      </c>
    </row>
    <row r="27" spans="1:3" ht="20.25" customHeight="1">
      <c r="A27" s="19" t="s">
        <v>718</v>
      </c>
      <c r="B27" s="16" t="s">
        <v>777</v>
      </c>
      <c r="C27" s="20">
        <v>15400</v>
      </c>
    </row>
    <row r="28" spans="1:3" ht="20.25" customHeight="1">
      <c r="A28" s="19" t="s">
        <v>721</v>
      </c>
      <c r="B28" s="16" t="s">
        <v>778</v>
      </c>
      <c r="C28" s="20">
        <v>14950</v>
      </c>
    </row>
    <row r="29" spans="1:3" ht="27" customHeight="1">
      <c r="A29" s="354"/>
      <c r="B29" s="354"/>
      <c r="C29" s="354"/>
    </row>
    <row r="30" spans="1:3" ht="20.25" customHeight="1">
      <c r="A30" s="354"/>
      <c r="B30" s="354"/>
      <c r="C30" s="354"/>
    </row>
  </sheetData>
  <mergeCells count="3">
    <mergeCell ref="A5:C5"/>
    <mergeCell ref="A29:C29"/>
    <mergeCell ref="A30:C30"/>
  </mergeCells>
  <phoneticPr fontId="35" type="noConversion"/>
  <pageMargins left="0.7" right="0.7" top="0.75" bottom="0.75" header="0.3" footer="0.3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dimension ref="A1:C14"/>
  <sheetViews>
    <sheetView topLeftCell="A4" workbookViewId="0">
      <selection activeCell="A4" sqref="A4"/>
    </sheetView>
  </sheetViews>
  <sheetFormatPr defaultColWidth="10" defaultRowHeight="13.5"/>
  <cols>
    <col min="1" max="1" width="39.25" style="11" customWidth="1"/>
    <col min="2" max="3" width="16.875" style="11" customWidth="1"/>
    <col min="4" max="4" width="9.75" style="11" customWidth="1"/>
    <col min="5" max="16384" width="10" style="11"/>
  </cols>
  <sheetData>
    <row r="1" spans="1:3" ht="22.5" hidden="1">
      <c r="A1" s="12" t="s">
        <v>746</v>
      </c>
      <c r="B1" s="12" t="s">
        <v>779</v>
      </c>
    </row>
    <row r="2" spans="1:3" ht="22.5" hidden="1">
      <c r="A2" s="12" t="s">
        <v>747</v>
      </c>
      <c r="B2" s="12" t="s">
        <v>725</v>
      </c>
      <c r="C2" s="12" t="s">
        <v>748</v>
      </c>
    </row>
    <row r="3" spans="1:3" hidden="1">
      <c r="A3" s="12" t="s">
        <v>749</v>
      </c>
      <c r="C3" s="12" t="s">
        <v>750</v>
      </c>
    </row>
    <row r="4" spans="1:3" ht="33" customHeight="1">
      <c r="A4" s="29" t="s">
        <v>841</v>
      </c>
      <c r="B4" s="13"/>
      <c r="C4" s="13"/>
    </row>
    <row r="5" spans="1:3" ht="33" customHeight="1">
      <c r="A5" s="353" t="s">
        <v>780</v>
      </c>
      <c r="B5" s="353"/>
      <c r="C5" s="353"/>
    </row>
    <row r="6" spans="1:3" ht="33" customHeight="1">
      <c r="A6" s="355" t="s">
        <v>2</v>
      </c>
      <c r="B6" s="355"/>
      <c r="C6" s="355"/>
    </row>
    <row r="7" spans="1:3" ht="33" customHeight="1">
      <c r="A7" s="14" t="s">
        <v>48</v>
      </c>
      <c r="B7" s="14" t="s">
        <v>738</v>
      </c>
      <c r="C7" s="14" t="s">
        <v>754</v>
      </c>
    </row>
    <row r="8" spans="1:3" ht="33" customHeight="1">
      <c r="A8" s="15" t="s">
        <v>781</v>
      </c>
      <c r="B8" s="16" t="s">
        <v>739</v>
      </c>
      <c r="C8" s="302">
        <v>955458</v>
      </c>
    </row>
    <row r="9" spans="1:3" ht="33" customHeight="1">
      <c r="A9" s="15" t="s">
        <v>782</v>
      </c>
      <c r="B9" s="16" t="s">
        <v>740</v>
      </c>
      <c r="C9" s="302">
        <v>459332</v>
      </c>
    </row>
    <row r="10" spans="1:3" ht="33" customHeight="1">
      <c r="A10" s="15" t="s">
        <v>783</v>
      </c>
      <c r="B10" s="16" t="s">
        <v>741</v>
      </c>
      <c r="C10" s="302">
        <v>496126</v>
      </c>
    </row>
    <row r="11" spans="1:3" ht="33" customHeight="1">
      <c r="A11" s="15" t="s">
        <v>784</v>
      </c>
      <c r="B11" s="16" t="s">
        <v>742</v>
      </c>
      <c r="C11" s="17"/>
    </row>
    <row r="12" spans="1:3" ht="33" customHeight="1">
      <c r="A12" s="15" t="s">
        <v>782</v>
      </c>
      <c r="B12" s="16" t="s">
        <v>743</v>
      </c>
      <c r="C12" s="17"/>
    </row>
    <row r="13" spans="1:3" ht="33" customHeight="1">
      <c r="A13" s="15" t="s">
        <v>783</v>
      </c>
      <c r="B13" s="16" t="s">
        <v>744</v>
      </c>
      <c r="C13" s="17"/>
    </row>
    <row r="14" spans="1:3" ht="33" customHeight="1">
      <c r="A14" s="354"/>
      <c r="B14" s="354"/>
      <c r="C14" s="354"/>
    </row>
  </sheetData>
  <mergeCells count="3">
    <mergeCell ref="A5:C5"/>
    <mergeCell ref="A6:C6"/>
    <mergeCell ref="A14:C14"/>
  </mergeCells>
  <phoneticPr fontId="35" type="noConversion"/>
  <pageMargins left="0.7" right="0.7" top="0.75" bottom="0.75" header="0.3" footer="0.3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dimension ref="A1:F12"/>
  <sheetViews>
    <sheetView workbookViewId="0"/>
  </sheetViews>
  <sheetFormatPr defaultColWidth="9" defaultRowHeight="13.5"/>
  <cols>
    <col min="1" max="1" width="7.875" style="1" customWidth="1"/>
    <col min="2" max="2" width="39.875" style="1" customWidth="1"/>
    <col min="3" max="3" width="17" style="1" customWidth="1"/>
    <col min="4" max="6" width="14.125" style="1" customWidth="1"/>
    <col min="7" max="16384" width="9" style="1"/>
  </cols>
  <sheetData>
    <row r="1" spans="1:6" ht="30" customHeight="1">
      <c r="A1" s="29" t="s">
        <v>840</v>
      </c>
      <c r="B1" s="7"/>
      <c r="C1" s="7"/>
      <c r="D1" s="7"/>
      <c r="E1" s="7"/>
      <c r="F1" s="7"/>
    </row>
    <row r="2" spans="1:6" ht="30" customHeight="1">
      <c r="A2" s="356" t="s">
        <v>785</v>
      </c>
      <c r="B2" s="356"/>
      <c r="C2" s="356"/>
      <c r="D2" s="356"/>
      <c r="E2" s="356"/>
      <c r="F2" s="356"/>
    </row>
    <row r="3" spans="1:6" ht="30" customHeight="1">
      <c r="A3" s="7"/>
      <c r="B3" s="8"/>
      <c r="C3" s="8"/>
      <c r="D3" s="8"/>
      <c r="E3" s="8"/>
      <c r="F3" s="2" t="s">
        <v>2</v>
      </c>
    </row>
    <row r="4" spans="1:6" ht="30" customHeight="1">
      <c r="A4" s="3" t="s">
        <v>786</v>
      </c>
      <c r="B4" s="3" t="s">
        <v>463</v>
      </c>
      <c r="C4" s="3" t="s">
        <v>787</v>
      </c>
      <c r="D4" s="3" t="s">
        <v>788</v>
      </c>
      <c r="E4" s="3" t="s">
        <v>789</v>
      </c>
      <c r="F4" s="3" t="s">
        <v>790</v>
      </c>
    </row>
    <row r="5" spans="1:6" ht="30" customHeight="1">
      <c r="A5" s="4"/>
      <c r="B5" s="3" t="s">
        <v>73</v>
      </c>
      <c r="C5" s="9"/>
      <c r="D5" s="9"/>
      <c r="E5" s="9"/>
      <c r="F5" s="5"/>
    </row>
    <row r="6" spans="1:6" ht="30" customHeight="1">
      <c r="A6" s="4">
        <v>1</v>
      </c>
      <c r="B6" s="10"/>
      <c r="C6" s="9"/>
      <c r="D6" s="9"/>
      <c r="E6" s="9"/>
      <c r="F6" s="5"/>
    </row>
    <row r="7" spans="1:6" ht="30" customHeight="1">
      <c r="A7" s="4">
        <v>2</v>
      </c>
      <c r="B7" s="10"/>
      <c r="C7" s="9"/>
      <c r="D7" s="9"/>
      <c r="E7" s="9"/>
      <c r="F7" s="5"/>
    </row>
    <row r="8" spans="1:6" ht="30" customHeight="1">
      <c r="A8" s="4">
        <v>3</v>
      </c>
      <c r="B8" s="10"/>
      <c r="C8" s="9"/>
      <c r="D8" s="9"/>
      <c r="E8" s="9"/>
      <c r="F8" s="5"/>
    </row>
    <row r="9" spans="1:6" ht="30" customHeight="1">
      <c r="A9" s="4">
        <v>4</v>
      </c>
      <c r="B9" s="10"/>
      <c r="C9" s="9"/>
      <c r="D9" s="9"/>
      <c r="E9" s="9"/>
      <c r="F9" s="5"/>
    </row>
    <row r="10" spans="1:6" ht="30" customHeight="1">
      <c r="A10" s="4">
        <v>5</v>
      </c>
      <c r="B10" s="10"/>
      <c r="C10" s="9"/>
      <c r="D10" s="9"/>
      <c r="E10" s="9"/>
      <c r="F10" s="5"/>
    </row>
    <row r="11" spans="1:6" ht="30" customHeight="1">
      <c r="A11" s="4">
        <v>6</v>
      </c>
      <c r="B11" s="10"/>
      <c r="C11" s="9"/>
      <c r="D11" s="9"/>
      <c r="E11" s="9"/>
      <c r="F11" s="5"/>
    </row>
    <row r="12" spans="1:6" ht="30" customHeight="1">
      <c r="A12" s="357" t="s">
        <v>791</v>
      </c>
      <c r="B12" s="357"/>
      <c r="C12" s="357"/>
      <c r="D12" s="357"/>
      <c r="E12" s="357"/>
      <c r="F12" s="357"/>
    </row>
  </sheetData>
  <mergeCells count="2">
    <mergeCell ref="A2:F2"/>
    <mergeCell ref="A12:F12"/>
  </mergeCells>
  <phoneticPr fontId="35" type="noConversion"/>
  <pageMargins left="0.7" right="0.7" top="0.75" bottom="0.75" header="0.3" footer="0.3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J26" sqref="J26"/>
    </sheetView>
  </sheetViews>
  <sheetFormatPr defaultColWidth="9" defaultRowHeight="13.5"/>
  <cols>
    <col min="1" max="1" width="42.625" style="1" customWidth="1"/>
    <col min="2" max="2" width="35.5" style="1" customWidth="1"/>
    <col min="3" max="16384" width="9" style="1"/>
  </cols>
  <sheetData>
    <row r="1" spans="1:3" ht="19.5" customHeight="1">
      <c r="A1" s="29" t="s">
        <v>839</v>
      </c>
    </row>
    <row r="2" spans="1:3" ht="19.5" customHeight="1">
      <c r="A2" s="356" t="s">
        <v>792</v>
      </c>
      <c r="B2" s="356"/>
    </row>
    <row r="3" spans="1:3" ht="19.5" customHeight="1">
      <c r="B3" s="2" t="s">
        <v>2</v>
      </c>
    </row>
    <row r="4" spans="1:3" ht="19.5" customHeight="1">
      <c r="A4" s="3" t="s">
        <v>793</v>
      </c>
      <c r="B4" s="3" t="s">
        <v>794</v>
      </c>
    </row>
    <row r="5" spans="1:3" ht="19.5" customHeight="1">
      <c r="A5" s="4" t="s">
        <v>73</v>
      </c>
      <c r="B5" s="5">
        <v>36100</v>
      </c>
      <c r="C5" s="6"/>
    </row>
    <row r="6" spans="1:3" ht="19.5" customHeight="1">
      <c r="A6" s="4" t="s">
        <v>795</v>
      </c>
      <c r="B6" s="5"/>
      <c r="C6" s="6"/>
    </row>
    <row r="7" spans="1:3" ht="19.5" customHeight="1">
      <c r="A7" s="4" t="s">
        <v>796</v>
      </c>
      <c r="B7" s="5"/>
      <c r="C7" s="6"/>
    </row>
    <row r="8" spans="1:3" ht="19.5" customHeight="1">
      <c r="A8" s="4" t="s">
        <v>797</v>
      </c>
      <c r="B8" s="5">
        <v>4200</v>
      </c>
      <c r="C8" s="6"/>
    </row>
    <row r="9" spans="1:3" ht="19.5" customHeight="1">
      <c r="A9" s="4" t="s">
        <v>798</v>
      </c>
      <c r="B9" s="5"/>
      <c r="C9" s="6"/>
    </row>
    <row r="10" spans="1:3" ht="19.5" customHeight="1">
      <c r="A10" s="4" t="s">
        <v>799</v>
      </c>
      <c r="B10" s="5"/>
      <c r="C10" s="6"/>
    </row>
    <row r="11" spans="1:3" ht="19.5" customHeight="1">
      <c r="A11" s="4" t="s">
        <v>800</v>
      </c>
      <c r="B11" s="5"/>
      <c r="C11" s="6"/>
    </row>
    <row r="12" spans="1:3" ht="19.5" customHeight="1">
      <c r="A12" s="4" t="s">
        <v>801</v>
      </c>
      <c r="B12" s="5">
        <v>3500</v>
      </c>
      <c r="C12" s="6"/>
    </row>
    <row r="13" spans="1:3" ht="19.5" customHeight="1">
      <c r="A13" s="4" t="s">
        <v>802</v>
      </c>
      <c r="B13" s="5">
        <v>24200</v>
      </c>
      <c r="C13" s="6"/>
    </row>
    <row r="14" spans="1:3" ht="19.5" customHeight="1">
      <c r="A14" s="4" t="s">
        <v>803</v>
      </c>
      <c r="B14" s="5">
        <v>4200</v>
      </c>
      <c r="C14" s="6"/>
    </row>
    <row r="15" spans="1:3" ht="19.5" customHeight="1">
      <c r="A15" s="4" t="s">
        <v>804</v>
      </c>
      <c r="B15" s="5"/>
      <c r="C15" s="6"/>
    </row>
    <row r="16" spans="1:3" ht="19.5" customHeight="1">
      <c r="A16" s="4" t="s">
        <v>805</v>
      </c>
      <c r="B16" s="5"/>
      <c r="C16" s="6"/>
    </row>
    <row r="17" spans="1:3" ht="19.5" customHeight="1">
      <c r="A17" s="4" t="s">
        <v>806</v>
      </c>
      <c r="B17" s="5"/>
      <c r="C17" s="6"/>
    </row>
    <row r="18" spans="1:3" ht="19.5" customHeight="1">
      <c r="A18" s="358"/>
      <c r="B18" s="358"/>
    </row>
  </sheetData>
  <mergeCells count="2">
    <mergeCell ref="A2:B2"/>
    <mergeCell ref="A18:B18"/>
  </mergeCells>
  <phoneticPr fontId="35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>
      <selection activeCell="F7" sqref="F7"/>
    </sheetView>
  </sheetViews>
  <sheetFormatPr defaultRowHeight="13.5"/>
  <cols>
    <col min="1" max="1" width="38.375" customWidth="1"/>
    <col min="2" max="2" width="36" customWidth="1"/>
  </cols>
  <sheetData>
    <row r="1" spans="1:2" ht="15">
      <c r="A1" s="29" t="s">
        <v>838</v>
      </c>
    </row>
    <row r="2" spans="1:2" ht="22.5">
      <c r="A2" s="359" t="s">
        <v>837</v>
      </c>
      <c r="B2" s="359"/>
    </row>
    <row r="3" spans="1:2">
      <c r="A3" s="360" t="s">
        <v>2</v>
      </c>
      <c r="B3" s="360"/>
    </row>
    <row r="4" spans="1:2" ht="32.25" customHeight="1">
      <c r="A4" s="313" t="s">
        <v>831</v>
      </c>
      <c r="B4" s="317">
        <f>SUM(B5:B6,B9)</f>
        <v>1726.3700000000001</v>
      </c>
    </row>
    <row r="5" spans="1:2" ht="21.95" customHeight="1">
      <c r="A5" s="314" t="s">
        <v>832</v>
      </c>
      <c r="B5" s="318">
        <v>50</v>
      </c>
    </row>
    <row r="6" spans="1:2" ht="21.95" customHeight="1">
      <c r="A6" s="314" t="s">
        <v>833</v>
      </c>
      <c r="B6" s="318">
        <f>B7+B8</f>
        <v>1538.2900000000002</v>
      </c>
    </row>
    <row r="7" spans="1:2" ht="21.95" customHeight="1">
      <c r="A7" s="315" t="s">
        <v>834</v>
      </c>
      <c r="B7" s="318">
        <v>172.4</v>
      </c>
    </row>
    <row r="8" spans="1:2" ht="21.95" customHeight="1">
      <c r="A8" s="315" t="s">
        <v>835</v>
      </c>
      <c r="B8" s="318">
        <v>1365.89</v>
      </c>
    </row>
    <row r="9" spans="1:2" ht="21.95" customHeight="1">
      <c r="A9" s="316" t="s">
        <v>836</v>
      </c>
      <c r="B9" s="319">
        <v>138.08000000000001</v>
      </c>
    </row>
  </sheetData>
  <mergeCells count="2">
    <mergeCell ref="A2:B2"/>
    <mergeCell ref="A3:B3"/>
  </mergeCells>
  <phoneticPr fontId="3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5"/>
  </sheetPr>
  <dimension ref="A1:C404"/>
  <sheetViews>
    <sheetView workbookViewId="0">
      <selection activeCell="D10" sqref="D10"/>
    </sheetView>
  </sheetViews>
  <sheetFormatPr defaultColWidth="7" defaultRowHeight="15"/>
  <cols>
    <col min="1" max="1" width="12.25" style="45" customWidth="1"/>
    <col min="2" max="2" width="43.5" style="245" customWidth="1"/>
    <col min="3" max="3" width="14.25" style="46" customWidth="1"/>
    <col min="4" max="16384" width="7" style="47"/>
  </cols>
  <sheetData>
    <row r="1" spans="1:3" ht="29.25" customHeight="1">
      <c r="A1" s="29" t="s">
        <v>74</v>
      </c>
    </row>
    <row r="2" spans="1:3" ht="28.5" customHeight="1">
      <c r="A2" s="321" t="s">
        <v>75</v>
      </c>
      <c r="B2" s="323"/>
      <c r="C2" s="322"/>
    </row>
    <row r="3" spans="1:3" s="41" customFormat="1" ht="21.75" customHeight="1">
      <c r="A3" s="45"/>
      <c r="B3" s="245"/>
      <c r="C3" s="167" t="s">
        <v>47</v>
      </c>
    </row>
    <row r="4" spans="1:3" s="41" customFormat="1" ht="39" customHeight="1">
      <c r="A4" s="52" t="s">
        <v>76</v>
      </c>
      <c r="B4" s="53" t="s">
        <v>77</v>
      </c>
      <c r="C4" s="54" t="s">
        <v>49</v>
      </c>
    </row>
    <row r="5" spans="1:3" s="244" customFormat="1" ht="20.25" customHeight="1">
      <c r="A5" s="246">
        <v>201</v>
      </c>
      <c r="B5" s="247" t="s">
        <v>78</v>
      </c>
      <c r="C5" s="277">
        <v>48695.796522999997</v>
      </c>
    </row>
    <row r="6" spans="1:3" s="162" customFormat="1" ht="20.25" customHeight="1">
      <c r="A6" s="248">
        <v>20101</v>
      </c>
      <c r="B6" s="249" t="s">
        <v>79</v>
      </c>
      <c r="C6" s="278">
        <v>383.13761399999999</v>
      </c>
    </row>
    <row r="7" spans="1:3" s="41" customFormat="1" ht="20.25" customHeight="1">
      <c r="A7" s="248">
        <v>2010101</v>
      </c>
      <c r="B7" s="249" t="s">
        <v>80</v>
      </c>
      <c r="C7" s="278">
        <v>302.13761399999999</v>
      </c>
    </row>
    <row r="8" spans="1:3" s="41" customFormat="1" ht="20.25" customHeight="1">
      <c r="A8" s="248">
        <v>2010104</v>
      </c>
      <c r="B8" s="249" t="s">
        <v>81</v>
      </c>
      <c r="C8" s="278">
        <v>35</v>
      </c>
    </row>
    <row r="9" spans="1:3" s="41" customFormat="1" ht="20.25" customHeight="1">
      <c r="A9" s="248">
        <v>2010106</v>
      </c>
      <c r="B9" s="249" t="s">
        <v>82</v>
      </c>
      <c r="C9" s="278">
        <v>46</v>
      </c>
    </row>
    <row r="10" spans="1:3" ht="20.25" customHeight="1">
      <c r="A10" s="248">
        <v>20102</v>
      </c>
      <c r="B10" s="249" t="s">
        <v>83</v>
      </c>
      <c r="C10" s="278">
        <v>385.53127799999999</v>
      </c>
    </row>
    <row r="11" spans="1:3" ht="20.25" customHeight="1">
      <c r="A11" s="248">
        <v>2010201</v>
      </c>
      <c r="B11" s="249" t="s">
        <v>80</v>
      </c>
      <c r="C11" s="278">
        <v>258.53127799999999</v>
      </c>
    </row>
    <row r="12" spans="1:3" ht="20.25" customHeight="1">
      <c r="A12" s="248">
        <v>2010202</v>
      </c>
      <c r="B12" s="249" t="s">
        <v>84</v>
      </c>
      <c r="C12" s="278">
        <v>40</v>
      </c>
    </row>
    <row r="13" spans="1:3" ht="20.25" customHeight="1">
      <c r="A13" s="248">
        <v>2010204</v>
      </c>
      <c r="B13" s="249" t="s">
        <v>85</v>
      </c>
      <c r="C13" s="278">
        <v>32</v>
      </c>
    </row>
    <row r="14" spans="1:3" ht="20.25" customHeight="1">
      <c r="A14" s="248">
        <v>2010205</v>
      </c>
      <c r="B14" s="249" t="s">
        <v>86</v>
      </c>
      <c r="C14" s="278">
        <v>5</v>
      </c>
    </row>
    <row r="15" spans="1:3" ht="20.25" customHeight="1">
      <c r="A15" s="248">
        <v>2010299</v>
      </c>
      <c r="B15" s="249" t="s">
        <v>87</v>
      </c>
      <c r="C15" s="278">
        <v>50</v>
      </c>
    </row>
    <row r="16" spans="1:3" ht="20.25" customHeight="1">
      <c r="A16" s="248">
        <v>20103</v>
      </c>
      <c r="B16" s="249" t="s">
        <v>88</v>
      </c>
      <c r="C16" s="278">
        <v>25022.464701000001</v>
      </c>
    </row>
    <row r="17" spans="1:3" ht="20.25" customHeight="1">
      <c r="A17" s="248">
        <v>2010301</v>
      </c>
      <c r="B17" s="249" t="s">
        <v>80</v>
      </c>
      <c r="C17" s="278">
        <v>25022.464701000001</v>
      </c>
    </row>
    <row r="18" spans="1:3" ht="20.25" customHeight="1">
      <c r="A18" s="248">
        <v>20104</v>
      </c>
      <c r="B18" s="249" t="s">
        <v>89</v>
      </c>
      <c r="C18" s="278">
        <v>1174.256658</v>
      </c>
    </row>
    <row r="19" spans="1:3" ht="20.25" customHeight="1">
      <c r="A19" s="248">
        <v>2010401</v>
      </c>
      <c r="B19" s="249" t="s">
        <v>80</v>
      </c>
      <c r="C19" s="278">
        <v>577.78665799999999</v>
      </c>
    </row>
    <row r="20" spans="1:3" ht="20.25" customHeight="1">
      <c r="A20" s="248">
        <v>2010402</v>
      </c>
      <c r="B20" s="249" t="s">
        <v>84</v>
      </c>
      <c r="C20" s="278">
        <v>474.36</v>
      </c>
    </row>
    <row r="21" spans="1:3" ht="20.25" customHeight="1">
      <c r="A21" s="248">
        <v>2010404</v>
      </c>
      <c r="B21" s="249" t="s">
        <v>90</v>
      </c>
      <c r="C21" s="278">
        <v>50</v>
      </c>
    </row>
    <row r="22" spans="1:3" ht="20.25" customHeight="1">
      <c r="A22" s="248">
        <v>2010408</v>
      </c>
      <c r="B22" s="249" t="s">
        <v>91</v>
      </c>
      <c r="C22" s="278">
        <v>12.11</v>
      </c>
    </row>
    <row r="23" spans="1:3" ht="20.25" customHeight="1">
      <c r="A23" s="248">
        <v>2010499</v>
      </c>
      <c r="B23" s="249" t="s">
        <v>92</v>
      </c>
      <c r="C23" s="278">
        <v>60</v>
      </c>
    </row>
    <row r="24" spans="1:3" ht="20.25" customHeight="1">
      <c r="A24" s="248">
        <v>20105</v>
      </c>
      <c r="B24" s="249" t="s">
        <v>93</v>
      </c>
      <c r="C24" s="278">
        <v>566.704701</v>
      </c>
    </row>
    <row r="25" spans="1:3" ht="20.25" customHeight="1">
      <c r="A25" s="248">
        <v>2010501</v>
      </c>
      <c r="B25" s="249" t="s">
        <v>80</v>
      </c>
      <c r="C25" s="278">
        <v>405.60470099999998</v>
      </c>
    </row>
    <row r="26" spans="1:3" ht="20.25" customHeight="1">
      <c r="A26" s="248">
        <v>2010507</v>
      </c>
      <c r="B26" s="249" t="s">
        <v>94</v>
      </c>
      <c r="C26" s="278">
        <v>21</v>
      </c>
    </row>
    <row r="27" spans="1:3" ht="20.25" customHeight="1">
      <c r="A27" s="248">
        <v>2010508</v>
      </c>
      <c r="B27" s="249" t="s">
        <v>95</v>
      </c>
      <c r="C27" s="278">
        <v>140.1</v>
      </c>
    </row>
    <row r="28" spans="1:3" ht="20.25" customHeight="1">
      <c r="A28" s="248">
        <v>20106</v>
      </c>
      <c r="B28" s="249" t="s">
        <v>96</v>
      </c>
      <c r="C28" s="278">
        <v>2565.3468640000001</v>
      </c>
    </row>
    <row r="29" spans="1:3" ht="20.25" customHeight="1">
      <c r="A29" s="248">
        <v>2010601</v>
      </c>
      <c r="B29" s="249" t="s">
        <v>80</v>
      </c>
      <c r="C29" s="278">
        <v>798.67686400000002</v>
      </c>
    </row>
    <row r="30" spans="1:3" ht="20.25" customHeight="1">
      <c r="A30" s="248">
        <v>2010602</v>
      </c>
      <c r="B30" s="249" t="s">
        <v>84</v>
      </c>
      <c r="C30" s="278">
        <v>60</v>
      </c>
    </row>
    <row r="31" spans="1:3" ht="20.25" customHeight="1">
      <c r="A31" s="248">
        <v>2010608</v>
      </c>
      <c r="B31" s="249" t="s">
        <v>97</v>
      </c>
      <c r="C31" s="278">
        <v>120</v>
      </c>
    </row>
    <row r="32" spans="1:3" ht="20.25" customHeight="1">
      <c r="A32" s="248">
        <v>2010699</v>
      </c>
      <c r="B32" s="249" t="s">
        <v>98</v>
      </c>
      <c r="C32" s="278">
        <v>1586.67</v>
      </c>
    </row>
    <row r="33" spans="1:3" ht="20.25" customHeight="1">
      <c r="A33" s="248">
        <v>20107</v>
      </c>
      <c r="B33" s="249" t="s">
        <v>99</v>
      </c>
      <c r="C33" s="278">
        <v>2000</v>
      </c>
    </row>
    <row r="34" spans="1:3" ht="20.25" customHeight="1">
      <c r="A34" s="248">
        <v>2010799</v>
      </c>
      <c r="B34" s="249" t="s">
        <v>100</v>
      </c>
      <c r="C34" s="278">
        <v>2000</v>
      </c>
    </row>
    <row r="35" spans="1:3" ht="20.25" customHeight="1">
      <c r="A35" s="248">
        <v>20108</v>
      </c>
      <c r="B35" s="249" t="s">
        <v>101</v>
      </c>
      <c r="C35" s="278">
        <v>441.41771299999999</v>
      </c>
    </row>
    <row r="36" spans="1:3" ht="20.25" customHeight="1">
      <c r="A36" s="248">
        <v>2010801</v>
      </c>
      <c r="B36" s="249" t="s">
        <v>80</v>
      </c>
      <c r="C36" s="278">
        <v>351.41771299999999</v>
      </c>
    </row>
    <row r="37" spans="1:3" ht="20.25" customHeight="1">
      <c r="A37" s="248">
        <v>2010804</v>
      </c>
      <c r="B37" s="249" t="s">
        <v>102</v>
      </c>
      <c r="C37" s="278">
        <v>90</v>
      </c>
    </row>
    <row r="38" spans="1:3" ht="20.25" customHeight="1">
      <c r="A38" s="248">
        <v>20111</v>
      </c>
      <c r="B38" s="249" t="s">
        <v>103</v>
      </c>
      <c r="C38" s="278">
        <v>1302.3774679999999</v>
      </c>
    </row>
    <row r="39" spans="1:3" ht="20.25" customHeight="1">
      <c r="A39" s="248">
        <v>2011101</v>
      </c>
      <c r="B39" s="249" t="s">
        <v>80</v>
      </c>
      <c r="C39" s="278">
        <v>1260.077468</v>
      </c>
    </row>
    <row r="40" spans="1:3" ht="20.25" customHeight="1">
      <c r="A40" s="248">
        <v>2011199</v>
      </c>
      <c r="B40" s="249" t="s">
        <v>104</v>
      </c>
      <c r="C40" s="278">
        <v>42.3</v>
      </c>
    </row>
    <row r="41" spans="1:3" ht="20.25" customHeight="1">
      <c r="A41" s="248">
        <v>20113</v>
      </c>
      <c r="B41" s="249" t="s">
        <v>105</v>
      </c>
      <c r="C41" s="278">
        <v>1726.541682</v>
      </c>
    </row>
    <row r="42" spans="1:3" ht="20.25" customHeight="1">
      <c r="A42" s="248">
        <v>2011301</v>
      </c>
      <c r="B42" s="249" t="s">
        <v>80</v>
      </c>
      <c r="C42" s="278">
        <v>591.54168200000004</v>
      </c>
    </row>
    <row r="43" spans="1:3" ht="20.25" customHeight="1">
      <c r="A43" s="248">
        <v>2011308</v>
      </c>
      <c r="B43" s="249" t="s">
        <v>106</v>
      </c>
      <c r="C43" s="278">
        <v>1135</v>
      </c>
    </row>
    <row r="44" spans="1:3" ht="20.25" customHeight="1">
      <c r="A44" s="248">
        <v>20126</v>
      </c>
      <c r="B44" s="249" t="s">
        <v>107</v>
      </c>
      <c r="C44" s="278">
        <v>179.892248</v>
      </c>
    </row>
    <row r="45" spans="1:3" ht="20.25" customHeight="1">
      <c r="A45" s="248">
        <v>2012601</v>
      </c>
      <c r="B45" s="249" t="s">
        <v>80</v>
      </c>
      <c r="C45" s="278">
        <v>179.892248</v>
      </c>
    </row>
    <row r="46" spans="1:3" ht="20.25" customHeight="1">
      <c r="A46" s="248">
        <v>20128</v>
      </c>
      <c r="B46" s="249" t="s">
        <v>108</v>
      </c>
      <c r="C46" s="278">
        <v>81.059354999999996</v>
      </c>
    </row>
    <row r="47" spans="1:3" s="142" customFormat="1" ht="20.25" customHeight="1">
      <c r="A47" s="248">
        <v>2012801</v>
      </c>
      <c r="B47" s="249" t="s">
        <v>80</v>
      </c>
      <c r="C47" s="278">
        <v>74.059354999999996</v>
      </c>
    </row>
    <row r="48" spans="1:3" ht="20.25" customHeight="1">
      <c r="A48" s="248">
        <v>2012804</v>
      </c>
      <c r="B48" s="249" t="s">
        <v>109</v>
      </c>
      <c r="C48" s="278">
        <v>7</v>
      </c>
    </row>
    <row r="49" spans="1:3" ht="20.25" customHeight="1">
      <c r="A49" s="248">
        <v>20129</v>
      </c>
      <c r="B49" s="249" t="s">
        <v>110</v>
      </c>
      <c r="C49" s="278">
        <v>317.19755300000003</v>
      </c>
    </row>
    <row r="50" spans="1:3" ht="20.25" customHeight="1">
      <c r="A50" s="248">
        <v>2012901</v>
      </c>
      <c r="B50" s="249" t="s">
        <v>80</v>
      </c>
      <c r="C50" s="278">
        <v>269.49755299999998</v>
      </c>
    </row>
    <row r="51" spans="1:3" ht="20.25" customHeight="1">
      <c r="A51" s="248">
        <v>2012902</v>
      </c>
      <c r="B51" s="249" t="s">
        <v>84</v>
      </c>
      <c r="C51" s="278">
        <v>0.9</v>
      </c>
    </row>
    <row r="52" spans="1:3" ht="20.25" customHeight="1">
      <c r="A52" s="248">
        <v>2012906</v>
      </c>
      <c r="B52" s="249" t="s">
        <v>111</v>
      </c>
      <c r="C52" s="278">
        <v>29.8</v>
      </c>
    </row>
    <row r="53" spans="1:3" ht="20.25" customHeight="1">
      <c r="A53" s="248">
        <v>2012999</v>
      </c>
      <c r="B53" s="249" t="s">
        <v>112</v>
      </c>
      <c r="C53" s="278">
        <v>17</v>
      </c>
    </row>
    <row r="54" spans="1:3" ht="20.25" customHeight="1">
      <c r="A54" s="248">
        <v>20131</v>
      </c>
      <c r="B54" s="249" t="s">
        <v>113</v>
      </c>
      <c r="C54" s="278">
        <v>1877.005273</v>
      </c>
    </row>
    <row r="55" spans="1:3" ht="20.25" customHeight="1">
      <c r="A55" s="248">
        <v>2013101</v>
      </c>
      <c r="B55" s="249" t="s">
        <v>80</v>
      </c>
      <c r="C55" s="278">
        <v>1819.005273</v>
      </c>
    </row>
    <row r="56" spans="1:3" ht="20.25" customHeight="1">
      <c r="A56" s="248">
        <v>2013105</v>
      </c>
      <c r="B56" s="249" t="s">
        <v>114</v>
      </c>
      <c r="C56" s="278">
        <v>58</v>
      </c>
    </row>
    <row r="57" spans="1:3" ht="20.25" customHeight="1">
      <c r="A57" s="248">
        <v>20132</v>
      </c>
      <c r="B57" s="249" t="s">
        <v>115</v>
      </c>
      <c r="C57" s="278">
        <v>950.18404799999996</v>
      </c>
    </row>
    <row r="58" spans="1:3" ht="20.25" customHeight="1">
      <c r="A58" s="248">
        <v>2013201</v>
      </c>
      <c r="B58" s="249" t="s">
        <v>80</v>
      </c>
      <c r="C58" s="278">
        <v>734.18404799999996</v>
      </c>
    </row>
    <row r="59" spans="1:3" ht="20.25" customHeight="1">
      <c r="A59" s="248">
        <v>2013299</v>
      </c>
      <c r="B59" s="249" t="s">
        <v>116</v>
      </c>
      <c r="C59" s="278">
        <v>216</v>
      </c>
    </row>
    <row r="60" spans="1:3" ht="20.25" customHeight="1">
      <c r="A60" s="248">
        <v>20133</v>
      </c>
      <c r="B60" s="249" t="s">
        <v>117</v>
      </c>
      <c r="C60" s="278">
        <v>774.09572900000001</v>
      </c>
    </row>
    <row r="61" spans="1:3" ht="20.25" customHeight="1">
      <c r="A61" s="248">
        <v>2013301</v>
      </c>
      <c r="B61" s="249" t="s">
        <v>80</v>
      </c>
      <c r="C61" s="278">
        <v>774.09572900000001</v>
      </c>
    </row>
    <row r="62" spans="1:3" ht="20.25" customHeight="1">
      <c r="A62" s="248">
        <v>20134</v>
      </c>
      <c r="B62" s="249" t="s">
        <v>118</v>
      </c>
      <c r="C62" s="278">
        <v>135.88569899999999</v>
      </c>
    </row>
    <row r="63" spans="1:3" ht="20.25" customHeight="1">
      <c r="A63" s="248">
        <v>2013401</v>
      </c>
      <c r="B63" s="249" t="s">
        <v>80</v>
      </c>
      <c r="C63" s="278">
        <v>135.88569899999999</v>
      </c>
    </row>
    <row r="64" spans="1:3" ht="20.25" customHeight="1">
      <c r="A64" s="248">
        <v>20137</v>
      </c>
      <c r="B64" s="249" t="s">
        <v>119</v>
      </c>
      <c r="C64" s="278">
        <v>202.141233</v>
      </c>
    </row>
    <row r="65" spans="1:3" ht="20.25" customHeight="1">
      <c r="A65" s="248">
        <v>2013701</v>
      </c>
      <c r="B65" s="249" t="s">
        <v>80</v>
      </c>
      <c r="C65" s="278">
        <v>202.141233</v>
      </c>
    </row>
    <row r="66" spans="1:3" s="142" customFormat="1" ht="20.25" customHeight="1">
      <c r="A66" s="248">
        <v>20138</v>
      </c>
      <c r="B66" s="249" t="s">
        <v>120</v>
      </c>
      <c r="C66" s="278">
        <v>3033.862353</v>
      </c>
    </row>
    <row r="67" spans="1:3" ht="20.25" customHeight="1">
      <c r="A67" s="248">
        <v>2013801</v>
      </c>
      <c r="B67" s="249" t="s">
        <v>80</v>
      </c>
      <c r="C67" s="278">
        <v>2214.862353</v>
      </c>
    </row>
    <row r="68" spans="1:3" ht="20.25" customHeight="1">
      <c r="A68" s="248">
        <v>2013804</v>
      </c>
      <c r="B68" s="249" t="s">
        <v>121</v>
      </c>
      <c r="C68" s="278">
        <v>551</v>
      </c>
    </row>
    <row r="69" spans="1:3" ht="20.25" customHeight="1">
      <c r="A69" s="248">
        <v>2013816</v>
      </c>
      <c r="B69" s="249" t="s">
        <v>122</v>
      </c>
      <c r="C69" s="278">
        <v>268</v>
      </c>
    </row>
    <row r="70" spans="1:3" ht="20.25" customHeight="1">
      <c r="A70" s="248">
        <v>20139</v>
      </c>
      <c r="B70" s="249" t="s">
        <v>123</v>
      </c>
      <c r="C70" s="278">
        <v>127.354353</v>
      </c>
    </row>
    <row r="71" spans="1:3" ht="20.25" customHeight="1">
      <c r="A71" s="248">
        <v>2013901</v>
      </c>
      <c r="B71" s="249" t="s">
        <v>80</v>
      </c>
      <c r="C71" s="278">
        <v>127.354353</v>
      </c>
    </row>
    <row r="72" spans="1:3" ht="20.25" customHeight="1">
      <c r="A72" s="248">
        <v>20140</v>
      </c>
      <c r="B72" s="249" t="s">
        <v>124</v>
      </c>
      <c r="C72" s="278">
        <v>420</v>
      </c>
    </row>
    <row r="73" spans="1:3" ht="20.25" customHeight="1">
      <c r="A73" s="248">
        <v>2014004</v>
      </c>
      <c r="B73" s="249" t="s">
        <v>125</v>
      </c>
      <c r="C73" s="278">
        <v>420</v>
      </c>
    </row>
    <row r="74" spans="1:3" s="142" customFormat="1" ht="20.25" customHeight="1">
      <c r="A74" s="248">
        <v>20199</v>
      </c>
      <c r="B74" s="249" t="s">
        <v>126</v>
      </c>
      <c r="C74" s="278">
        <v>5029.34</v>
      </c>
    </row>
    <row r="75" spans="1:3" ht="20.25" customHeight="1">
      <c r="A75" s="248">
        <v>2019999</v>
      </c>
      <c r="B75" s="249" t="s">
        <v>126</v>
      </c>
      <c r="C75" s="278">
        <v>5029.34</v>
      </c>
    </row>
    <row r="76" spans="1:3" ht="20.25" customHeight="1">
      <c r="A76" s="246">
        <v>203</v>
      </c>
      <c r="B76" s="247" t="s">
        <v>127</v>
      </c>
      <c r="C76" s="277">
        <v>10</v>
      </c>
    </row>
    <row r="77" spans="1:3" ht="20.25" customHeight="1">
      <c r="A77" s="248">
        <v>20306</v>
      </c>
      <c r="B77" s="249" t="s">
        <v>128</v>
      </c>
      <c r="C77" s="278">
        <v>10</v>
      </c>
    </row>
    <row r="78" spans="1:3" ht="20.25" customHeight="1">
      <c r="A78" s="248">
        <v>2030603</v>
      </c>
      <c r="B78" s="249" t="s">
        <v>129</v>
      </c>
      <c r="C78" s="278">
        <v>10</v>
      </c>
    </row>
    <row r="79" spans="1:3" ht="20.25" customHeight="1">
      <c r="A79" s="246">
        <v>204</v>
      </c>
      <c r="B79" s="247" t="s">
        <v>130</v>
      </c>
      <c r="C79" s="277">
        <v>8466.0087280000007</v>
      </c>
    </row>
    <row r="80" spans="1:3" ht="20.25" customHeight="1">
      <c r="A80" s="248">
        <v>20402</v>
      </c>
      <c r="B80" s="249" t="s">
        <v>131</v>
      </c>
      <c r="C80" s="278">
        <v>7547.8387279999997</v>
      </c>
    </row>
    <row r="81" spans="1:3" ht="20.25" customHeight="1">
      <c r="A81" s="248">
        <v>2040201</v>
      </c>
      <c r="B81" s="249" t="s">
        <v>80</v>
      </c>
      <c r="C81" s="278">
        <v>5538.4387280000001</v>
      </c>
    </row>
    <row r="82" spans="1:3" ht="20.25" customHeight="1">
      <c r="A82" s="248">
        <v>2040220</v>
      </c>
      <c r="B82" s="249" t="s">
        <v>132</v>
      </c>
      <c r="C82" s="278">
        <v>594</v>
      </c>
    </row>
    <row r="83" spans="1:3" ht="20.25" customHeight="1">
      <c r="A83" s="248">
        <v>2040299</v>
      </c>
      <c r="B83" s="249" t="s">
        <v>133</v>
      </c>
      <c r="C83" s="278">
        <v>1415.4</v>
      </c>
    </row>
    <row r="84" spans="1:3" ht="20.25" customHeight="1">
      <c r="A84" s="248">
        <v>20406</v>
      </c>
      <c r="B84" s="249" t="s">
        <v>134</v>
      </c>
      <c r="C84" s="278">
        <v>918.17</v>
      </c>
    </row>
    <row r="85" spans="1:3" ht="20.25" customHeight="1">
      <c r="A85" s="248">
        <v>2040601</v>
      </c>
      <c r="B85" s="249" t="s">
        <v>80</v>
      </c>
      <c r="C85" s="278">
        <v>713.29</v>
      </c>
    </row>
    <row r="86" spans="1:3" ht="20.25" customHeight="1">
      <c r="A86" s="248">
        <v>2040607</v>
      </c>
      <c r="B86" s="249" t="s">
        <v>135</v>
      </c>
      <c r="C86" s="278">
        <v>48</v>
      </c>
    </row>
    <row r="87" spans="1:3" ht="20.25" customHeight="1">
      <c r="A87" s="248">
        <v>2040610</v>
      </c>
      <c r="B87" s="249" t="s">
        <v>136</v>
      </c>
      <c r="C87" s="278">
        <v>1.88</v>
      </c>
    </row>
    <row r="88" spans="1:3" ht="20.25" customHeight="1">
      <c r="A88" s="248">
        <v>2040699</v>
      </c>
      <c r="B88" s="249" t="s">
        <v>137</v>
      </c>
      <c r="C88" s="278">
        <v>155</v>
      </c>
    </row>
    <row r="89" spans="1:3" ht="20.25" customHeight="1">
      <c r="A89" s="246">
        <v>205</v>
      </c>
      <c r="B89" s="247" t="s">
        <v>138</v>
      </c>
      <c r="C89" s="277">
        <v>66711.336884999997</v>
      </c>
    </row>
    <row r="90" spans="1:3" ht="20.25" customHeight="1">
      <c r="A90" s="248">
        <v>20501</v>
      </c>
      <c r="B90" s="249" t="s">
        <v>139</v>
      </c>
      <c r="C90" s="278">
        <v>542.788363</v>
      </c>
    </row>
    <row r="91" spans="1:3" ht="20.25" customHeight="1">
      <c r="A91" s="248">
        <v>2050101</v>
      </c>
      <c r="B91" s="249" t="s">
        <v>80</v>
      </c>
      <c r="C91" s="278">
        <v>482.788363</v>
      </c>
    </row>
    <row r="92" spans="1:3" ht="20.25" customHeight="1">
      <c r="A92" s="248">
        <v>2050199</v>
      </c>
      <c r="B92" s="249" t="s">
        <v>140</v>
      </c>
      <c r="C92" s="278">
        <v>60</v>
      </c>
    </row>
    <row r="93" spans="1:3" ht="20.25" customHeight="1">
      <c r="A93" s="248">
        <v>20502</v>
      </c>
      <c r="B93" s="249" t="s">
        <v>141</v>
      </c>
      <c r="C93" s="278">
        <v>60403.550354999999</v>
      </c>
    </row>
    <row r="94" spans="1:3" ht="20.25" customHeight="1">
      <c r="A94" s="248">
        <v>2050201</v>
      </c>
      <c r="B94" s="249" t="s">
        <v>142</v>
      </c>
      <c r="C94" s="278">
        <v>5229.2772000000004</v>
      </c>
    </row>
    <row r="95" spans="1:3" ht="20.25" customHeight="1">
      <c r="A95" s="248">
        <v>2050202</v>
      </c>
      <c r="B95" s="249" t="s">
        <v>143</v>
      </c>
      <c r="C95" s="278">
        <v>25767.374425999998</v>
      </c>
    </row>
    <row r="96" spans="1:3" ht="20.25" customHeight="1">
      <c r="A96" s="248">
        <v>2050203</v>
      </c>
      <c r="B96" s="249" t="s">
        <v>144</v>
      </c>
      <c r="C96" s="278">
        <v>13510.792476000001</v>
      </c>
    </row>
    <row r="97" spans="1:3" ht="20.25" customHeight="1">
      <c r="A97" s="248">
        <v>2050204</v>
      </c>
      <c r="B97" s="249" t="s">
        <v>145</v>
      </c>
      <c r="C97" s="278">
        <v>11899.656873</v>
      </c>
    </row>
    <row r="98" spans="1:3" ht="20.25" customHeight="1">
      <c r="A98" s="248">
        <v>2050299</v>
      </c>
      <c r="B98" s="249" t="s">
        <v>146</v>
      </c>
      <c r="C98" s="278">
        <v>3996.44938</v>
      </c>
    </row>
    <row r="99" spans="1:3" ht="20.25" customHeight="1">
      <c r="A99" s="248">
        <v>20503</v>
      </c>
      <c r="B99" s="249" t="s">
        <v>147</v>
      </c>
      <c r="C99" s="278">
        <v>4272.0403480000004</v>
      </c>
    </row>
    <row r="100" spans="1:3" ht="20.25" customHeight="1">
      <c r="A100" s="248">
        <v>2050302</v>
      </c>
      <c r="B100" s="249" t="s">
        <v>148</v>
      </c>
      <c r="C100" s="278">
        <v>4168.5703480000002</v>
      </c>
    </row>
    <row r="101" spans="1:3" ht="20.25" customHeight="1">
      <c r="A101" s="248">
        <v>2050303</v>
      </c>
      <c r="B101" s="249" t="s">
        <v>149</v>
      </c>
      <c r="C101" s="278">
        <v>103.47</v>
      </c>
    </row>
    <row r="102" spans="1:3" s="142" customFormat="1" ht="20.25" customHeight="1">
      <c r="A102" s="248">
        <v>20504</v>
      </c>
      <c r="B102" s="249" t="s">
        <v>150</v>
      </c>
      <c r="C102" s="278">
        <v>38</v>
      </c>
    </row>
    <row r="103" spans="1:3" ht="20.25" customHeight="1">
      <c r="A103" s="248">
        <v>2050499</v>
      </c>
      <c r="B103" s="249" t="s">
        <v>151</v>
      </c>
      <c r="C103" s="278">
        <v>38</v>
      </c>
    </row>
    <row r="104" spans="1:3" ht="20.25" customHeight="1">
      <c r="A104" s="248">
        <v>20505</v>
      </c>
      <c r="B104" s="249" t="s">
        <v>152</v>
      </c>
      <c r="C104" s="278">
        <v>246.93535600000001</v>
      </c>
    </row>
    <row r="105" spans="1:3" ht="20.25" customHeight="1">
      <c r="A105" s="248">
        <v>2050501</v>
      </c>
      <c r="B105" s="249" t="s">
        <v>153</v>
      </c>
      <c r="C105" s="278">
        <v>246.93535600000001</v>
      </c>
    </row>
    <row r="106" spans="1:3" ht="20.25" customHeight="1">
      <c r="A106" s="248">
        <v>20507</v>
      </c>
      <c r="B106" s="249" t="s">
        <v>154</v>
      </c>
      <c r="C106" s="278">
        <v>392.70863400000002</v>
      </c>
    </row>
    <row r="107" spans="1:3" ht="20.25" customHeight="1">
      <c r="A107" s="248">
        <v>2050701</v>
      </c>
      <c r="B107" s="249" t="s">
        <v>155</v>
      </c>
      <c r="C107" s="278">
        <v>392.70863400000002</v>
      </c>
    </row>
    <row r="108" spans="1:3" s="142" customFormat="1" ht="20.25" customHeight="1">
      <c r="A108" s="248">
        <v>20508</v>
      </c>
      <c r="B108" s="249" t="s">
        <v>156</v>
      </c>
      <c r="C108" s="278">
        <v>802.31382900000006</v>
      </c>
    </row>
    <row r="109" spans="1:3" ht="20.25" customHeight="1">
      <c r="A109" s="248">
        <v>2050801</v>
      </c>
      <c r="B109" s="249" t="s">
        <v>157</v>
      </c>
      <c r="C109" s="278">
        <v>414.27711199999999</v>
      </c>
    </row>
    <row r="110" spans="1:3" ht="20.25" customHeight="1">
      <c r="A110" s="248">
        <v>2050802</v>
      </c>
      <c r="B110" s="249" t="s">
        <v>158</v>
      </c>
      <c r="C110" s="278">
        <v>388.03671700000001</v>
      </c>
    </row>
    <row r="111" spans="1:3" ht="20.25" customHeight="1">
      <c r="A111" s="248">
        <v>20599</v>
      </c>
      <c r="B111" s="249" t="s">
        <v>159</v>
      </c>
      <c r="C111" s="278">
        <v>13</v>
      </c>
    </row>
    <row r="112" spans="1:3" s="142" customFormat="1" ht="20.25" customHeight="1">
      <c r="A112" s="248">
        <v>2059999</v>
      </c>
      <c r="B112" s="249" t="s">
        <v>159</v>
      </c>
      <c r="C112" s="278">
        <v>13</v>
      </c>
    </row>
    <row r="113" spans="1:3" s="142" customFormat="1" ht="20.25" customHeight="1">
      <c r="A113" s="246">
        <v>206</v>
      </c>
      <c r="B113" s="247" t="s">
        <v>160</v>
      </c>
      <c r="C113" s="277">
        <v>294.37690900000001</v>
      </c>
    </row>
    <row r="114" spans="1:3" ht="20.25" customHeight="1">
      <c r="A114" s="248">
        <v>20604</v>
      </c>
      <c r="B114" s="249" t="s">
        <v>161</v>
      </c>
      <c r="C114" s="278">
        <v>51.542499999999997</v>
      </c>
    </row>
    <row r="115" spans="1:3" ht="20.25" customHeight="1">
      <c r="A115" s="248">
        <v>2060499</v>
      </c>
      <c r="B115" s="249" t="s">
        <v>162</v>
      </c>
      <c r="C115" s="278">
        <v>51.542499999999997</v>
      </c>
    </row>
    <row r="116" spans="1:3" ht="20.25" customHeight="1">
      <c r="A116" s="248">
        <v>20605</v>
      </c>
      <c r="B116" s="249" t="s">
        <v>163</v>
      </c>
      <c r="C116" s="278">
        <v>20</v>
      </c>
    </row>
    <row r="117" spans="1:3" ht="20.25" customHeight="1">
      <c r="A117" s="248">
        <v>2060502</v>
      </c>
      <c r="B117" s="249" t="s">
        <v>164</v>
      </c>
      <c r="C117" s="278">
        <v>20</v>
      </c>
    </row>
    <row r="118" spans="1:3" ht="20.25" customHeight="1">
      <c r="A118" s="248">
        <v>20607</v>
      </c>
      <c r="B118" s="249" t="s">
        <v>165</v>
      </c>
      <c r="C118" s="278">
        <v>92.834408999999994</v>
      </c>
    </row>
    <row r="119" spans="1:3" ht="20.25" customHeight="1">
      <c r="A119" s="248">
        <v>2060701</v>
      </c>
      <c r="B119" s="249" t="s">
        <v>166</v>
      </c>
      <c r="C119" s="278">
        <v>82.834408999999994</v>
      </c>
    </row>
    <row r="120" spans="1:3" ht="20.25" customHeight="1">
      <c r="A120" s="248">
        <v>2060702</v>
      </c>
      <c r="B120" s="249" t="s">
        <v>167</v>
      </c>
      <c r="C120" s="278">
        <v>10</v>
      </c>
    </row>
    <row r="121" spans="1:3" ht="20.25" customHeight="1">
      <c r="A121" s="248">
        <v>20699</v>
      </c>
      <c r="B121" s="249" t="s">
        <v>168</v>
      </c>
      <c r="C121" s="278">
        <v>130</v>
      </c>
    </row>
    <row r="122" spans="1:3" ht="20.25" customHeight="1">
      <c r="A122" s="248">
        <v>2069999</v>
      </c>
      <c r="B122" s="249" t="s">
        <v>168</v>
      </c>
      <c r="C122" s="278">
        <v>130</v>
      </c>
    </row>
    <row r="123" spans="1:3" ht="20.25" customHeight="1">
      <c r="A123" s="246">
        <v>207</v>
      </c>
      <c r="B123" s="247" t="s">
        <v>169</v>
      </c>
      <c r="C123" s="277">
        <v>4570.456529</v>
      </c>
    </row>
    <row r="124" spans="1:3" ht="20.25" customHeight="1">
      <c r="A124" s="248">
        <v>20701</v>
      </c>
      <c r="B124" s="249" t="s">
        <v>170</v>
      </c>
      <c r="C124" s="278">
        <v>2339.2702789999998</v>
      </c>
    </row>
    <row r="125" spans="1:3" ht="20.25" customHeight="1">
      <c r="A125" s="248">
        <v>2070101</v>
      </c>
      <c r="B125" s="249" t="s">
        <v>80</v>
      </c>
      <c r="C125" s="278">
        <v>839.05351099999996</v>
      </c>
    </row>
    <row r="126" spans="1:3" ht="20.25" customHeight="1">
      <c r="A126" s="248">
        <v>2070104</v>
      </c>
      <c r="B126" s="249" t="s">
        <v>171</v>
      </c>
      <c r="C126" s="278">
        <v>177.23589799999999</v>
      </c>
    </row>
    <row r="127" spans="1:3" ht="20.25" customHeight="1">
      <c r="A127" s="248">
        <v>2070106</v>
      </c>
      <c r="B127" s="249" t="s">
        <v>172</v>
      </c>
      <c r="C127" s="278">
        <v>153.08699999999999</v>
      </c>
    </row>
    <row r="128" spans="1:3" ht="20.25" customHeight="1">
      <c r="A128" s="248">
        <v>2070109</v>
      </c>
      <c r="B128" s="249" t="s">
        <v>173</v>
      </c>
      <c r="C128" s="278">
        <v>213.26850300000001</v>
      </c>
    </row>
    <row r="129" spans="1:3" ht="20.25" customHeight="1">
      <c r="A129" s="248">
        <v>2070111</v>
      </c>
      <c r="B129" s="249" t="s">
        <v>174</v>
      </c>
      <c r="C129" s="278">
        <v>6</v>
      </c>
    </row>
    <row r="130" spans="1:3" ht="20.25" customHeight="1">
      <c r="A130" s="248">
        <v>2070199</v>
      </c>
      <c r="B130" s="249" t="s">
        <v>175</v>
      </c>
      <c r="C130" s="278">
        <v>950.62536699999998</v>
      </c>
    </row>
    <row r="131" spans="1:3" ht="20.25" customHeight="1">
      <c r="A131" s="248">
        <v>20702</v>
      </c>
      <c r="B131" s="249" t="s">
        <v>176</v>
      </c>
      <c r="C131" s="278">
        <v>1273.0512430000001</v>
      </c>
    </row>
    <row r="132" spans="1:3" ht="20.25" customHeight="1">
      <c r="A132" s="248">
        <v>2070201</v>
      </c>
      <c r="B132" s="249" t="s">
        <v>80</v>
      </c>
      <c r="C132" s="278">
        <v>60.982388999999998</v>
      </c>
    </row>
    <row r="133" spans="1:3" ht="20.25" customHeight="1">
      <c r="A133" s="248">
        <v>2070205</v>
      </c>
      <c r="B133" s="249" t="s">
        <v>177</v>
      </c>
      <c r="C133" s="278">
        <v>1212.0688540000001</v>
      </c>
    </row>
    <row r="134" spans="1:3" ht="20.25" customHeight="1">
      <c r="A134" s="248">
        <v>20703</v>
      </c>
      <c r="B134" s="249" t="s">
        <v>178</v>
      </c>
      <c r="C134" s="278">
        <v>8</v>
      </c>
    </row>
    <row r="135" spans="1:3" ht="20.25" customHeight="1">
      <c r="A135" s="248">
        <v>2070301</v>
      </c>
      <c r="B135" s="249" t="s">
        <v>80</v>
      </c>
      <c r="C135" s="278">
        <v>8</v>
      </c>
    </row>
    <row r="136" spans="1:3" ht="20.25" customHeight="1">
      <c r="A136" s="248">
        <v>20708</v>
      </c>
      <c r="B136" s="249" t="s">
        <v>179</v>
      </c>
      <c r="C136" s="278">
        <v>816.80500700000005</v>
      </c>
    </row>
    <row r="137" spans="1:3" ht="20.25" customHeight="1">
      <c r="A137" s="248">
        <v>2070808</v>
      </c>
      <c r="B137" s="249" t="s">
        <v>180</v>
      </c>
      <c r="C137" s="278">
        <v>816.80500700000005</v>
      </c>
    </row>
    <row r="138" spans="1:3" ht="20.25" customHeight="1">
      <c r="A138" s="248">
        <v>20799</v>
      </c>
      <c r="B138" s="249" t="s">
        <v>181</v>
      </c>
      <c r="C138" s="278">
        <v>133.33000000000001</v>
      </c>
    </row>
    <row r="139" spans="1:3" ht="20.25" customHeight="1">
      <c r="A139" s="248">
        <v>2079999</v>
      </c>
      <c r="B139" s="249" t="s">
        <v>181</v>
      </c>
      <c r="C139" s="278">
        <v>133.33000000000001</v>
      </c>
    </row>
    <row r="140" spans="1:3" ht="20.25" customHeight="1">
      <c r="A140" s="246">
        <v>208</v>
      </c>
      <c r="B140" s="247" t="s">
        <v>182</v>
      </c>
      <c r="C140" s="277">
        <v>122200.28302</v>
      </c>
    </row>
    <row r="141" spans="1:3" ht="20.25" customHeight="1">
      <c r="A141" s="248">
        <v>20801</v>
      </c>
      <c r="B141" s="249" t="s">
        <v>183</v>
      </c>
      <c r="C141" s="278">
        <v>1280.0069060000001</v>
      </c>
    </row>
    <row r="142" spans="1:3" ht="20.25" customHeight="1">
      <c r="A142" s="248">
        <v>2080101</v>
      </c>
      <c r="B142" s="249" t="s">
        <v>80</v>
      </c>
      <c r="C142" s="278">
        <v>672.08</v>
      </c>
    </row>
    <row r="143" spans="1:3" ht="20.25" customHeight="1">
      <c r="A143" s="248">
        <v>2080109</v>
      </c>
      <c r="B143" s="249" t="s">
        <v>184</v>
      </c>
      <c r="C143" s="278">
        <v>407.92690599999997</v>
      </c>
    </row>
    <row r="144" spans="1:3" ht="20.25" customHeight="1">
      <c r="A144" s="248">
        <v>2080116</v>
      </c>
      <c r="B144" s="249" t="s">
        <v>185</v>
      </c>
      <c r="C144" s="278">
        <v>200</v>
      </c>
    </row>
    <row r="145" spans="1:3" ht="20.25" customHeight="1">
      <c r="A145" s="248">
        <v>20802</v>
      </c>
      <c r="B145" s="249" t="s">
        <v>186</v>
      </c>
      <c r="C145" s="278">
        <v>647.44324500000005</v>
      </c>
    </row>
    <row r="146" spans="1:3" ht="20.25" customHeight="1">
      <c r="A146" s="248">
        <v>2080201</v>
      </c>
      <c r="B146" s="249" t="s">
        <v>80</v>
      </c>
      <c r="C146" s="278">
        <v>470.33238999999998</v>
      </c>
    </row>
    <row r="147" spans="1:3" ht="20.25" customHeight="1">
      <c r="A147" s="248">
        <v>2080299</v>
      </c>
      <c r="B147" s="249" t="s">
        <v>187</v>
      </c>
      <c r="C147" s="278">
        <v>177.11085499999999</v>
      </c>
    </row>
    <row r="148" spans="1:3" ht="20.25" customHeight="1">
      <c r="A148" s="248">
        <v>20805</v>
      </c>
      <c r="B148" s="249" t="s">
        <v>188</v>
      </c>
      <c r="C148" s="278">
        <v>61834.188904000002</v>
      </c>
    </row>
    <row r="149" spans="1:3" ht="20.25" customHeight="1">
      <c r="A149" s="248">
        <v>2080501</v>
      </c>
      <c r="B149" s="249" t="s">
        <v>189</v>
      </c>
      <c r="C149" s="278">
        <v>3886.5693120000001</v>
      </c>
    </row>
    <row r="150" spans="1:3" ht="20.25" customHeight="1">
      <c r="A150" s="248">
        <v>2080502</v>
      </c>
      <c r="B150" s="249" t="s">
        <v>190</v>
      </c>
      <c r="C150" s="278">
        <v>10616.646742999999</v>
      </c>
    </row>
    <row r="151" spans="1:3" ht="20.25" customHeight="1">
      <c r="A151" s="248">
        <v>2080505</v>
      </c>
      <c r="B151" s="249" t="s">
        <v>191</v>
      </c>
      <c r="C151" s="278">
        <v>13840.427217</v>
      </c>
    </row>
    <row r="152" spans="1:3" ht="20.25" customHeight="1">
      <c r="A152" s="248">
        <v>2080506</v>
      </c>
      <c r="B152" s="249" t="s">
        <v>192</v>
      </c>
      <c r="C152" s="278">
        <v>487.54563200000001</v>
      </c>
    </row>
    <row r="153" spans="1:3" ht="20.25" customHeight="1">
      <c r="A153" s="248">
        <v>2080507</v>
      </c>
      <c r="B153" s="249" t="s">
        <v>193</v>
      </c>
      <c r="C153" s="278">
        <v>28371</v>
      </c>
    </row>
    <row r="154" spans="1:3" ht="20.25" customHeight="1">
      <c r="A154" s="248">
        <v>2080508</v>
      </c>
      <c r="B154" s="249" t="s">
        <v>194</v>
      </c>
      <c r="C154" s="278">
        <v>4632</v>
      </c>
    </row>
    <row r="155" spans="1:3" ht="20.25" customHeight="1">
      <c r="A155" s="248">
        <v>20806</v>
      </c>
      <c r="B155" s="249" t="s">
        <v>195</v>
      </c>
      <c r="C155" s="278">
        <v>30</v>
      </c>
    </row>
    <row r="156" spans="1:3" ht="20.25" customHeight="1">
      <c r="A156" s="248">
        <v>2080699</v>
      </c>
      <c r="B156" s="249" t="s">
        <v>196</v>
      </c>
      <c r="C156" s="278">
        <v>30</v>
      </c>
    </row>
    <row r="157" spans="1:3" ht="20.25" customHeight="1">
      <c r="A157" s="248">
        <v>20807</v>
      </c>
      <c r="B157" s="249" t="s">
        <v>197</v>
      </c>
      <c r="C157" s="278">
        <v>12590.716</v>
      </c>
    </row>
    <row r="158" spans="1:3" ht="20.25" customHeight="1">
      <c r="A158" s="248">
        <v>2080705</v>
      </c>
      <c r="B158" s="249" t="s">
        <v>198</v>
      </c>
      <c r="C158" s="278">
        <v>161.82</v>
      </c>
    </row>
    <row r="159" spans="1:3" ht="20.25" customHeight="1">
      <c r="A159" s="248">
        <v>2080799</v>
      </c>
      <c r="B159" s="249" t="s">
        <v>199</v>
      </c>
      <c r="C159" s="278">
        <v>12428.896000000001</v>
      </c>
    </row>
    <row r="160" spans="1:3" ht="20.25" customHeight="1">
      <c r="A160" s="248">
        <v>20808</v>
      </c>
      <c r="B160" s="249" t="s">
        <v>200</v>
      </c>
      <c r="C160" s="278">
        <v>6593.751698</v>
      </c>
    </row>
    <row r="161" spans="1:3" ht="20.25" customHeight="1">
      <c r="A161" s="248">
        <v>2080801</v>
      </c>
      <c r="B161" s="249" t="s">
        <v>201</v>
      </c>
      <c r="C161" s="278">
        <v>434.6</v>
      </c>
    </row>
    <row r="162" spans="1:3" ht="20.25" customHeight="1">
      <c r="A162" s="248">
        <v>2080802</v>
      </c>
      <c r="B162" s="249" t="s">
        <v>202</v>
      </c>
      <c r="C162" s="278">
        <v>1120</v>
      </c>
    </row>
    <row r="163" spans="1:3" ht="20.25" customHeight="1">
      <c r="A163" s="248">
        <v>2080803</v>
      </c>
      <c r="B163" s="249" t="s">
        <v>203</v>
      </c>
      <c r="C163" s="278">
        <v>1593.6</v>
      </c>
    </row>
    <row r="164" spans="1:3" ht="20.25" customHeight="1">
      <c r="A164" s="248">
        <v>2080805</v>
      </c>
      <c r="B164" s="249" t="s">
        <v>204</v>
      </c>
      <c r="C164" s="278">
        <v>568</v>
      </c>
    </row>
    <row r="165" spans="1:3" ht="20.25" customHeight="1">
      <c r="A165" s="248">
        <v>2080806</v>
      </c>
      <c r="B165" s="249" t="s">
        <v>205</v>
      </c>
      <c r="C165" s="278">
        <v>2312</v>
      </c>
    </row>
    <row r="166" spans="1:3" ht="20.25" customHeight="1">
      <c r="A166" s="248">
        <v>2080807</v>
      </c>
      <c r="B166" s="249" t="s">
        <v>206</v>
      </c>
      <c r="C166" s="278">
        <v>153.15169800000001</v>
      </c>
    </row>
    <row r="167" spans="1:3" ht="20.25" customHeight="1">
      <c r="A167" s="248">
        <v>2080808</v>
      </c>
      <c r="B167" s="249" t="s">
        <v>207</v>
      </c>
      <c r="C167" s="278">
        <v>3</v>
      </c>
    </row>
    <row r="168" spans="1:3" ht="20.25" customHeight="1">
      <c r="A168" s="248">
        <v>2080899</v>
      </c>
      <c r="B168" s="249" t="s">
        <v>208</v>
      </c>
      <c r="C168" s="278">
        <v>409.4</v>
      </c>
    </row>
    <row r="169" spans="1:3" ht="20.25" customHeight="1">
      <c r="A169" s="248">
        <v>20809</v>
      </c>
      <c r="B169" s="249" t="s">
        <v>209</v>
      </c>
      <c r="C169" s="278">
        <v>1906.0918119999999</v>
      </c>
    </row>
    <row r="170" spans="1:3" ht="20.25" customHeight="1">
      <c r="A170" s="248">
        <v>2080901</v>
      </c>
      <c r="B170" s="249" t="s">
        <v>210</v>
      </c>
      <c r="C170" s="278">
        <v>641.64</v>
      </c>
    </row>
    <row r="171" spans="1:3" ht="20.25" customHeight="1">
      <c r="A171" s="248">
        <v>2080902</v>
      </c>
      <c r="B171" s="249" t="s">
        <v>211</v>
      </c>
      <c r="C171" s="278">
        <v>786.73</v>
      </c>
    </row>
    <row r="172" spans="1:3" ht="20.25" customHeight="1">
      <c r="A172" s="248">
        <v>2080903</v>
      </c>
      <c r="B172" s="249" t="s">
        <v>212</v>
      </c>
      <c r="C172" s="278">
        <v>225.85900000000001</v>
      </c>
    </row>
    <row r="173" spans="1:3" ht="20.25" customHeight="1">
      <c r="A173" s="248">
        <v>2080904</v>
      </c>
      <c r="B173" s="249" t="s">
        <v>213</v>
      </c>
      <c r="C173" s="278">
        <v>24.51</v>
      </c>
    </row>
    <row r="174" spans="1:3" ht="20.25" customHeight="1">
      <c r="A174" s="248">
        <v>2080905</v>
      </c>
      <c r="B174" s="249" t="s">
        <v>214</v>
      </c>
      <c r="C174" s="278">
        <v>227.352812</v>
      </c>
    </row>
    <row r="175" spans="1:3" ht="20.25" customHeight="1">
      <c r="A175" s="248">
        <v>20810</v>
      </c>
      <c r="B175" s="249" t="s">
        <v>215</v>
      </c>
      <c r="C175" s="278">
        <v>2223.0812000000001</v>
      </c>
    </row>
    <row r="176" spans="1:3" ht="20.25" customHeight="1">
      <c r="A176" s="248">
        <v>2081001</v>
      </c>
      <c r="B176" s="249" t="s">
        <v>216</v>
      </c>
      <c r="C176" s="278">
        <v>85</v>
      </c>
    </row>
    <row r="177" spans="1:3" ht="20.25" customHeight="1">
      <c r="A177" s="248">
        <v>2081002</v>
      </c>
      <c r="B177" s="249" t="s">
        <v>217</v>
      </c>
      <c r="C177" s="278">
        <v>1009</v>
      </c>
    </row>
    <row r="178" spans="1:3" ht="20.25" customHeight="1">
      <c r="A178" s="248">
        <v>2081004</v>
      </c>
      <c r="B178" s="249" t="s">
        <v>218</v>
      </c>
      <c r="C178" s="278">
        <v>611.45000000000005</v>
      </c>
    </row>
    <row r="179" spans="1:3" ht="20.25" customHeight="1">
      <c r="A179" s="248">
        <v>2081005</v>
      </c>
      <c r="B179" s="249" t="s">
        <v>219</v>
      </c>
      <c r="C179" s="278">
        <v>385.08120000000002</v>
      </c>
    </row>
    <row r="180" spans="1:3" ht="20.25" customHeight="1">
      <c r="A180" s="248">
        <v>2081006</v>
      </c>
      <c r="B180" s="249" t="s">
        <v>220</v>
      </c>
      <c r="C180" s="278">
        <v>132.55000000000001</v>
      </c>
    </row>
    <row r="181" spans="1:3" ht="20.25" customHeight="1">
      <c r="A181" s="248">
        <v>20811</v>
      </c>
      <c r="B181" s="249" t="s">
        <v>221</v>
      </c>
      <c r="C181" s="278">
        <v>1779.2665549999999</v>
      </c>
    </row>
    <row r="182" spans="1:3" ht="20.25" customHeight="1">
      <c r="A182" s="248">
        <v>2081101</v>
      </c>
      <c r="B182" s="249" t="s">
        <v>80</v>
      </c>
      <c r="C182" s="278">
        <v>204.050555</v>
      </c>
    </row>
    <row r="183" spans="1:3" ht="20.25" customHeight="1">
      <c r="A183" s="248">
        <v>2081104</v>
      </c>
      <c r="B183" s="249" t="s">
        <v>222</v>
      </c>
      <c r="C183" s="278">
        <v>31.25</v>
      </c>
    </row>
    <row r="184" spans="1:3" ht="20.25" customHeight="1">
      <c r="A184" s="248">
        <v>2081105</v>
      </c>
      <c r="B184" s="249" t="s">
        <v>223</v>
      </c>
      <c r="C184" s="278">
        <v>17.850000000000001</v>
      </c>
    </row>
    <row r="185" spans="1:3" ht="20.25" customHeight="1">
      <c r="A185" s="248">
        <v>2081107</v>
      </c>
      <c r="B185" s="249" t="s">
        <v>224</v>
      </c>
      <c r="C185" s="278">
        <v>680</v>
      </c>
    </row>
    <row r="186" spans="1:3" ht="20.25" customHeight="1">
      <c r="A186" s="248">
        <v>2081199</v>
      </c>
      <c r="B186" s="249" t="s">
        <v>225</v>
      </c>
      <c r="C186" s="278">
        <v>846.11599999999999</v>
      </c>
    </row>
    <row r="187" spans="1:3" ht="20.25" customHeight="1">
      <c r="A187" s="248">
        <v>20816</v>
      </c>
      <c r="B187" s="249" t="s">
        <v>226</v>
      </c>
      <c r="C187" s="278">
        <v>52.77</v>
      </c>
    </row>
    <row r="188" spans="1:3" ht="20.25" customHeight="1">
      <c r="A188" s="248">
        <v>2081601</v>
      </c>
      <c r="B188" s="249" t="s">
        <v>80</v>
      </c>
      <c r="C188" s="278">
        <v>52.77</v>
      </c>
    </row>
    <row r="189" spans="1:3" ht="20.25" customHeight="1">
      <c r="A189" s="248">
        <v>20819</v>
      </c>
      <c r="B189" s="249" t="s">
        <v>227</v>
      </c>
      <c r="C189" s="278">
        <v>2715</v>
      </c>
    </row>
    <row r="190" spans="1:3" ht="20.25" customHeight="1">
      <c r="A190" s="248">
        <v>2081901</v>
      </c>
      <c r="B190" s="249" t="s">
        <v>228</v>
      </c>
      <c r="C190" s="278">
        <v>115</v>
      </c>
    </row>
    <row r="191" spans="1:3" ht="20.25" customHeight="1">
      <c r="A191" s="248">
        <v>2081902</v>
      </c>
      <c r="B191" s="249" t="s">
        <v>229</v>
      </c>
      <c r="C191" s="278">
        <v>2600</v>
      </c>
    </row>
    <row r="192" spans="1:3" ht="20.25" customHeight="1">
      <c r="A192" s="248">
        <v>20820</v>
      </c>
      <c r="B192" s="249" t="s">
        <v>230</v>
      </c>
      <c r="C192" s="278">
        <v>1</v>
      </c>
    </row>
    <row r="193" spans="1:3" ht="20.25" customHeight="1">
      <c r="A193" s="248">
        <v>2082002</v>
      </c>
      <c r="B193" s="249" t="s">
        <v>231</v>
      </c>
      <c r="C193" s="278">
        <v>1</v>
      </c>
    </row>
    <row r="194" spans="1:3" ht="20.25" customHeight="1">
      <c r="A194" s="248">
        <v>20821</v>
      </c>
      <c r="B194" s="249" t="s">
        <v>232</v>
      </c>
      <c r="C194" s="278">
        <v>3478</v>
      </c>
    </row>
    <row r="195" spans="1:3" ht="20.25" customHeight="1">
      <c r="A195" s="248">
        <v>2082102</v>
      </c>
      <c r="B195" s="249" t="s">
        <v>233</v>
      </c>
      <c r="C195" s="278">
        <v>3478</v>
      </c>
    </row>
    <row r="196" spans="1:3" ht="20.25" customHeight="1">
      <c r="A196" s="248">
        <v>20825</v>
      </c>
      <c r="B196" s="249" t="s">
        <v>234</v>
      </c>
      <c r="C196" s="278">
        <v>18.524000000000001</v>
      </c>
    </row>
    <row r="197" spans="1:3" ht="20.25" customHeight="1">
      <c r="A197" s="248">
        <v>2082502</v>
      </c>
      <c r="B197" s="249" t="s">
        <v>235</v>
      </c>
      <c r="C197" s="278">
        <v>18.524000000000001</v>
      </c>
    </row>
    <row r="198" spans="1:3" ht="20.25" customHeight="1">
      <c r="A198" s="248">
        <v>20826</v>
      </c>
      <c r="B198" s="249" t="s">
        <v>236</v>
      </c>
      <c r="C198" s="278">
        <v>26126</v>
      </c>
    </row>
    <row r="199" spans="1:3" ht="20.25" customHeight="1">
      <c r="A199" s="248">
        <v>2082601</v>
      </c>
      <c r="B199" s="249" t="s">
        <v>237</v>
      </c>
      <c r="C199" s="278">
        <v>468</v>
      </c>
    </row>
    <row r="200" spans="1:3" ht="20.25" customHeight="1">
      <c r="A200" s="248">
        <v>2082602</v>
      </c>
      <c r="B200" s="249" t="s">
        <v>238</v>
      </c>
      <c r="C200" s="278">
        <v>25658</v>
      </c>
    </row>
    <row r="201" spans="1:3" ht="20.25" customHeight="1">
      <c r="A201" s="248">
        <v>20828</v>
      </c>
      <c r="B201" s="249" t="s">
        <v>239</v>
      </c>
      <c r="C201" s="278">
        <v>679.44269999999995</v>
      </c>
    </row>
    <row r="202" spans="1:3" ht="20.25" customHeight="1">
      <c r="A202" s="248">
        <v>2082801</v>
      </c>
      <c r="B202" s="249" t="s">
        <v>80</v>
      </c>
      <c r="C202" s="278">
        <v>217.4427</v>
      </c>
    </row>
    <row r="203" spans="1:3" ht="20.25" customHeight="1">
      <c r="A203" s="248">
        <v>2082804</v>
      </c>
      <c r="B203" s="249" t="s">
        <v>240</v>
      </c>
      <c r="C203" s="278">
        <v>285</v>
      </c>
    </row>
    <row r="204" spans="1:3" ht="20.25" customHeight="1">
      <c r="A204" s="248">
        <v>2082899</v>
      </c>
      <c r="B204" s="249" t="s">
        <v>241</v>
      </c>
      <c r="C204" s="278">
        <v>177</v>
      </c>
    </row>
    <row r="205" spans="1:3" ht="20.25" customHeight="1">
      <c r="A205" s="248">
        <v>20830</v>
      </c>
      <c r="B205" s="249" t="s">
        <v>242</v>
      </c>
      <c r="C205" s="278">
        <v>145</v>
      </c>
    </row>
    <row r="206" spans="1:3" ht="20.25" customHeight="1">
      <c r="A206" s="248">
        <v>2083001</v>
      </c>
      <c r="B206" s="249" t="s">
        <v>243</v>
      </c>
      <c r="C206" s="278">
        <v>145</v>
      </c>
    </row>
    <row r="207" spans="1:3" ht="20.25" customHeight="1">
      <c r="A207" s="248">
        <v>20899</v>
      </c>
      <c r="B207" s="249" t="s">
        <v>244</v>
      </c>
      <c r="C207" s="278">
        <v>100</v>
      </c>
    </row>
    <row r="208" spans="1:3" ht="20.25" customHeight="1">
      <c r="A208" s="248">
        <v>2089999</v>
      </c>
      <c r="B208" s="249" t="s">
        <v>244</v>
      </c>
      <c r="C208" s="278">
        <v>100</v>
      </c>
    </row>
    <row r="209" spans="1:3" ht="20.25" customHeight="1">
      <c r="A209" s="246">
        <v>210</v>
      </c>
      <c r="B209" s="247" t="s">
        <v>245</v>
      </c>
      <c r="C209" s="277">
        <v>46382.740115000001</v>
      </c>
    </row>
    <row r="210" spans="1:3" ht="20.25" customHeight="1">
      <c r="A210" s="248">
        <v>21001</v>
      </c>
      <c r="B210" s="249" t="s">
        <v>246</v>
      </c>
      <c r="C210" s="278">
        <v>827.68446100000006</v>
      </c>
    </row>
    <row r="211" spans="1:3" ht="20.25" customHeight="1">
      <c r="A211" s="248">
        <v>2100101</v>
      </c>
      <c r="B211" s="249" t="s">
        <v>80</v>
      </c>
      <c r="C211" s="278">
        <v>818.19446100000005</v>
      </c>
    </row>
    <row r="212" spans="1:3" ht="20.25" customHeight="1">
      <c r="A212" s="248">
        <v>2100199</v>
      </c>
      <c r="B212" s="249" t="s">
        <v>247</v>
      </c>
      <c r="C212" s="278">
        <v>9.49</v>
      </c>
    </row>
    <row r="213" spans="1:3" ht="20.25" customHeight="1">
      <c r="A213" s="248">
        <v>21002</v>
      </c>
      <c r="B213" s="249" t="s">
        <v>248</v>
      </c>
      <c r="C213" s="278">
        <v>924.46</v>
      </c>
    </row>
    <row r="214" spans="1:3" ht="20.25" customHeight="1">
      <c r="A214" s="248">
        <v>2100201</v>
      </c>
      <c r="B214" s="249" t="s">
        <v>249</v>
      </c>
      <c r="C214" s="278">
        <v>136.00880000000001</v>
      </c>
    </row>
    <row r="215" spans="1:3" ht="20.25" customHeight="1">
      <c r="A215" s="248">
        <v>2100202</v>
      </c>
      <c r="B215" s="249" t="s">
        <v>250</v>
      </c>
      <c r="C215" s="278">
        <v>464.90120000000002</v>
      </c>
    </row>
    <row r="216" spans="1:3" ht="20.25" customHeight="1">
      <c r="A216" s="248">
        <v>2100206</v>
      </c>
      <c r="B216" s="249" t="s">
        <v>251</v>
      </c>
      <c r="C216" s="278">
        <v>2</v>
      </c>
    </row>
    <row r="217" spans="1:3" ht="20.25" customHeight="1">
      <c r="A217" s="248">
        <v>2100299</v>
      </c>
      <c r="B217" s="249" t="s">
        <v>252</v>
      </c>
      <c r="C217" s="278">
        <v>321.55</v>
      </c>
    </row>
    <row r="218" spans="1:3" ht="20.25" customHeight="1">
      <c r="A218" s="248">
        <v>21003</v>
      </c>
      <c r="B218" s="249" t="s">
        <v>253</v>
      </c>
      <c r="C218" s="278">
        <v>2066.837</v>
      </c>
    </row>
    <row r="219" spans="1:3" ht="20.25" customHeight="1">
      <c r="A219" s="248">
        <v>2100302</v>
      </c>
      <c r="B219" s="249" t="s">
        <v>254</v>
      </c>
      <c r="C219" s="278">
        <v>1353.6569999999999</v>
      </c>
    </row>
    <row r="220" spans="1:3" ht="20.25" customHeight="1">
      <c r="A220" s="248">
        <v>2100399</v>
      </c>
      <c r="B220" s="249" t="s">
        <v>255</v>
      </c>
      <c r="C220" s="278">
        <v>713.18</v>
      </c>
    </row>
    <row r="221" spans="1:3" ht="20.25" customHeight="1">
      <c r="A221" s="248">
        <v>21004</v>
      </c>
      <c r="B221" s="249" t="s">
        <v>256</v>
      </c>
      <c r="C221" s="278">
        <v>6876.7425970000004</v>
      </c>
    </row>
    <row r="222" spans="1:3" ht="20.25" customHeight="1">
      <c r="A222" s="248">
        <v>2100401</v>
      </c>
      <c r="B222" s="249" t="s">
        <v>257</v>
      </c>
      <c r="C222" s="278">
        <v>833.44140000000004</v>
      </c>
    </row>
    <row r="223" spans="1:3" ht="20.25" customHeight="1">
      <c r="A223" s="248">
        <v>2100403</v>
      </c>
      <c r="B223" s="249" t="s">
        <v>258</v>
      </c>
      <c r="C223" s="278">
        <v>409.84119700000002</v>
      </c>
    </row>
    <row r="224" spans="1:3" ht="20.25" customHeight="1">
      <c r="A224" s="248">
        <v>2100408</v>
      </c>
      <c r="B224" s="249" t="s">
        <v>259</v>
      </c>
      <c r="C224" s="278">
        <v>3824.05</v>
      </c>
    </row>
    <row r="225" spans="1:3" ht="20.25" customHeight="1">
      <c r="A225" s="248">
        <v>2100409</v>
      </c>
      <c r="B225" s="249" t="s">
        <v>260</v>
      </c>
      <c r="C225" s="278">
        <v>207.93</v>
      </c>
    </row>
    <row r="226" spans="1:3" ht="20.25" customHeight="1">
      <c r="A226" s="248">
        <v>2100410</v>
      </c>
      <c r="B226" s="249" t="s">
        <v>261</v>
      </c>
      <c r="C226" s="278">
        <v>1500</v>
      </c>
    </row>
    <row r="227" spans="1:3" ht="20.25" customHeight="1">
      <c r="A227" s="248">
        <v>2100499</v>
      </c>
      <c r="B227" s="249" t="s">
        <v>262</v>
      </c>
      <c r="C227" s="278">
        <v>101.48</v>
      </c>
    </row>
    <row r="228" spans="1:3" ht="20.25" customHeight="1">
      <c r="A228" s="248">
        <v>21007</v>
      </c>
      <c r="B228" s="249" t="s">
        <v>263</v>
      </c>
      <c r="C228" s="278">
        <v>12946.434648</v>
      </c>
    </row>
    <row r="229" spans="1:3" ht="20.25" customHeight="1">
      <c r="A229" s="248">
        <v>2100716</v>
      </c>
      <c r="B229" s="249" t="s">
        <v>264</v>
      </c>
      <c r="C229" s="278">
        <v>221.37464800000001</v>
      </c>
    </row>
    <row r="230" spans="1:3" ht="20.25" customHeight="1">
      <c r="A230" s="248">
        <v>2100717</v>
      </c>
      <c r="B230" s="249" t="s">
        <v>265</v>
      </c>
      <c r="C230" s="278">
        <v>12725.06</v>
      </c>
    </row>
    <row r="231" spans="1:3" ht="20.25" customHeight="1">
      <c r="A231" s="248">
        <v>21011</v>
      </c>
      <c r="B231" s="249" t="s">
        <v>266</v>
      </c>
      <c r="C231" s="278">
        <v>16523.156889999998</v>
      </c>
    </row>
    <row r="232" spans="1:3" ht="20.25" customHeight="1">
      <c r="A232" s="248">
        <v>2101101</v>
      </c>
      <c r="B232" s="249" t="s">
        <v>267</v>
      </c>
      <c r="C232" s="278">
        <v>3253.6576960000002</v>
      </c>
    </row>
    <row r="233" spans="1:3" ht="20.25" customHeight="1">
      <c r="A233" s="248">
        <v>2101102</v>
      </c>
      <c r="B233" s="249" t="s">
        <v>268</v>
      </c>
      <c r="C233" s="278">
        <v>4030.609109</v>
      </c>
    </row>
    <row r="234" spans="1:3" ht="20.25" customHeight="1">
      <c r="A234" s="248">
        <v>2101103</v>
      </c>
      <c r="B234" s="249" t="s">
        <v>269</v>
      </c>
      <c r="C234" s="278">
        <v>9238.8900850000009</v>
      </c>
    </row>
    <row r="235" spans="1:3" ht="20.25" customHeight="1">
      <c r="A235" s="248">
        <v>21012</v>
      </c>
      <c r="B235" s="249" t="s">
        <v>270</v>
      </c>
      <c r="C235" s="278">
        <v>4440</v>
      </c>
    </row>
    <row r="236" spans="1:3" ht="20.25" customHeight="1">
      <c r="A236" s="248">
        <v>2101202</v>
      </c>
      <c r="B236" s="249" t="s">
        <v>271</v>
      </c>
      <c r="C236" s="278">
        <v>4440</v>
      </c>
    </row>
    <row r="237" spans="1:3" ht="20.25" customHeight="1">
      <c r="A237" s="248">
        <v>21013</v>
      </c>
      <c r="B237" s="249" t="s">
        <v>272</v>
      </c>
      <c r="C237" s="278">
        <v>480</v>
      </c>
    </row>
    <row r="238" spans="1:3" ht="20.25" customHeight="1">
      <c r="A238" s="248">
        <v>2101301</v>
      </c>
      <c r="B238" s="249" t="s">
        <v>273</v>
      </c>
      <c r="C238" s="278">
        <v>480</v>
      </c>
    </row>
    <row r="239" spans="1:3" ht="20.25" customHeight="1">
      <c r="A239" s="248">
        <v>21014</v>
      </c>
      <c r="B239" s="249" t="s">
        <v>274</v>
      </c>
      <c r="C239" s="278">
        <v>252</v>
      </c>
    </row>
    <row r="240" spans="1:3" ht="20.25" customHeight="1">
      <c r="A240" s="248">
        <v>2101401</v>
      </c>
      <c r="B240" s="249" t="s">
        <v>275</v>
      </c>
      <c r="C240" s="278">
        <v>252</v>
      </c>
    </row>
    <row r="241" spans="1:3" ht="20.25" customHeight="1">
      <c r="A241" s="248">
        <v>21015</v>
      </c>
      <c r="B241" s="249" t="s">
        <v>276</v>
      </c>
      <c r="C241" s="278">
        <v>515.42451900000003</v>
      </c>
    </row>
    <row r="242" spans="1:3" ht="20.25" customHeight="1">
      <c r="A242" s="248">
        <v>2101501</v>
      </c>
      <c r="B242" s="249" t="s">
        <v>80</v>
      </c>
      <c r="C242" s="278">
        <v>478.46051899999998</v>
      </c>
    </row>
    <row r="243" spans="1:3" ht="20.25" customHeight="1">
      <c r="A243" s="248">
        <v>2101599</v>
      </c>
      <c r="B243" s="249" t="s">
        <v>277</v>
      </c>
      <c r="C243" s="278">
        <v>36.963999999999999</v>
      </c>
    </row>
    <row r="244" spans="1:3" ht="20.25" customHeight="1">
      <c r="A244" s="248">
        <v>21017</v>
      </c>
      <c r="B244" s="249" t="s">
        <v>278</v>
      </c>
      <c r="C244" s="278">
        <v>20</v>
      </c>
    </row>
    <row r="245" spans="1:3" ht="20.25" customHeight="1">
      <c r="A245" s="248">
        <v>2101704</v>
      </c>
      <c r="B245" s="249" t="s">
        <v>279</v>
      </c>
      <c r="C245" s="278">
        <v>10</v>
      </c>
    </row>
    <row r="246" spans="1:3" ht="20.25" customHeight="1">
      <c r="A246" s="248">
        <v>2101799</v>
      </c>
      <c r="B246" s="249" t="s">
        <v>280</v>
      </c>
      <c r="C246" s="278">
        <v>10</v>
      </c>
    </row>
    <row r="247" spans="1:3" ht="20.25" customHeight="1">
      <c r="A247" s="248">
        <v>21099</v>
      </c>
      <c r="B247" s="249" t="s">
        <v>281</v>
      </c>
      <c r="C247" s="278">
        <v>510</v>
      </c>
    </row>
    <row r="248" spans="1:3" ht="20.25" customHeight="1">
      <c r="A248" s="248">
        <v>2109999</v>
      </c>
      <c r="B248" s="249" t="s">
        <v>281</v>
      </c>
      <c r="C248" s="278">
        <v>510</v>
      </c>
    </row>
    <row r="249" spans="1:3" ht="20.25" customHeight="1">
      <c r="A249" s="246">
        <v>211</v>
      </c>
      <c r="B249" s="247" t="s">
        <v>282</v>
      </c>
      <c r="C249" s="277">
        <v>15675.761062</v>
      </c>
    </row>
    <row r="250" spans="1:3" ht="20.25" customHeight="1">
      <c r="A250" s="248">
        <v>21102</v>
      </c>
      <c r="B250" s="249" t="s">
        <v>283</v>
      </c>
      <c r="C250" s="278">
        <v>56.6</v>
      </c>
    </row>
    <row r="251" spans="1:3" ht="20.25" customHeight="1">
      <c r="A251" s="248">
        <v>2110299</v>
      </c>
      <c r="B251" s="249" t="s">
        <v>284</v>
      </c>
      <c r="C251" s="278">
        <v>56.6</v>
      </c>
    </row>
    <row r="252" spans="1:3" ht="20.25" customHeight="1">
      <c r="A252" s="248">
        <v>21103</v>
      </c>
      <c r="B252" s="249" t="s">
        <v>285</v>
      </c>
      <c r="C252" s="278">
        <v>9543.0810619999993</v>
      </c>
    </row>
    <row r="253" spans="1:3" ht="20.25" customHeight="1">
      <c r="A253" s="248">
        <v>2110301</v>
      </c>
      <c r="B253" s="249" t="s">
        <v>286</v>
      </c>
      <c r="C253" s="278">
        <v>9343.0810619999993</v>
      </c>
    </row>
    <row r="254" spans="1:3" ht="20.25" customHeight="1">
      <c r="A254" s="248">
        <v>2110302</v>
      </c>
      <c r="B254" s="249" t="s">
        <v>287</v>
      </c>
      <c r="C254" s="278">
        <v>200</v>
      </c>
    </row>
    <row r="255" spans="1:3" ht="20.25" customHeight="1">
      <c r="A255" s="248">
        <v>21104</v>
      </c>
      <c r="B255" s="249" t="s">
        <v>288</v>
      </c>
      <c r="C255" s="278">
        <v>16.079999999999998</v>
      </c>
    </row>
    <row r="256" spans="1:3" ht="20.25" customHeight="1">
      <c r="A256" s="248">
        <v>2110402</v>
      </c>
      <c r="B256" s="249" t="s">
        <v>289</v>
      </c>
      <c r="C256" s="278">
        <v>16.079999999999998</v>
      </c>
    </row>
    <row r="257" spans="1:3" ht="20.25" customHeight="1">
      <c r="A257" s="248">
        <v>21111</v>
      </c>
      <c r="B257" s="249" t="s">
        <v>290</v>
      </c>
      <c r="C257" s="278">
        <v>3070</v>
      </c>
    </row>
    <row r="258" spans="1:3" ht="20.25" customHeight="1">
      <c r="A258" s="248">
        <v>2111101</v>
      </c>
      <c r="B258" s="249" t="s">
        <v>291</v>
      </c>
      <c r="C258" s="278">
        <v>70</v>
      </c>
    </row>
    <row r="259" spans="1:3" ht="20.25" customHeight="1">
      <c r="A259" s="248">
        <v>2111103</v>
      </c>
      <c r="B259" s="249" t="s">
        <v>292</v>
      </c>
      <c r="C259" s="278">
        <v>3000</v>
      </c>
    </row>
    <row r="260" spans="1:3" ht="20.25" customHeight="1">
      <c r="A260" s="248">
        <v>21199</v>
      </c>
      <c r="B260" s="249" t="s">
        <v>293</v>
      </c>
      <c r="C260" s="278">
        <v>2990</v>
      </c>
    </row>
    <row r="261" spans="1:3" ht="20.25" customHeight="1">
      <c r="A261" s="248">
        <v>2119999</v>
      </c>
      <c r="B261" s="249" t="s">
        <v>293</v>
      </c>
      <c r="C261" s="278">
        <v>2990</v>
      </c>
    </row>
    <row r="262" spans="1:3" ht="20.25" customHeight="1">
      <c r="A262" s="246">
        <v>212</v>
      </c>
      <c r="B262" s="247" t="s">
        <v>294</v>
      </c>
      <c r="C262" s="277">
        <v>9118.0551450000003</v>
      </c>
    </row>
    <row r="263" spans="1:3" ht="20.25" customHeight="1">
      <c r="A263" s="248">
        <v>21201</v>
      </c>
      <c r="B263" s="249" t="s">
        <v>295</v>
      </c>
      <c r="C263" s="278">
        <v>2237.065145</v>
      </c>
    </row>
    <row r="264" spans="1:3" ht="20.25" customHeight="1">
      <c r="A264" s="248">
        <v>2120101</v>
      </c>
      <c r="B264" s="249" t="s">
        <v>80</v>
      </c>
      <c r="C264" s="278">
        <v>2050.471145</v>
      </c>
    </row>
    <row r="265" spans="1:3" ht="20.25" customHeight="1">
      <c r="A265" s="248">
        <v>2120104</v>
      </c>
      <c r="B265" s="249" t="s">
        <v>296</v>
      </c>
      <c r="C265" s="278">
        <v>100</v>
      </c>
    </row>
    <row r="266" spans="1:3" ht="20.25" customHeight="1">
      <c r="A266" s="248">
        <v>2120199</v>
      </c>
      <c r="B266" s="249" t="s">
        <v>297</v>
      </c>
      <c r="C266" s="278">
        <v>86.593999999999994</v>
      </c>
    </row>
    <row r="267" spans="1:3" ht="20.25" customHeight="1">
      <c r="A267" s="248">
        <v>21202</v>
      </c>
      <c r="B267" s="249" t="s">
        <v>298</v>
      </c>
      <c r="C267" s="278">
        <v>155</v>
      </c>
    </row>
    <row r="268" spans="1:3" ht="20.25" customHeight="1">
      <c r="A268" s="248">
        <v>2120201</v>
      </c>
      <c r="B268" s="249" t="s">
        <v>298</v>
      </c>
      <c r="C268" s="278">
        <v>155</v>
      </c>
    </row>
    <row r="269" spans="1:3" ht="20.25" customHeight="1">
      <c r="A269" s="248">
        <v>21203</v>
      </c>
      <c r="B269" s="249" t="s">
        <v>299</v>
      </c>
      <c r="C269" s="278">
        <v>827</v>
      </c>
    </row>
    <row r="270" spans="1:3" ht="20.25" customHeight="1">
      <c r="A270" s="248">
        <v>2120303</v>
      </c>
      <c r="B270" s="249" t="s">
        <v>300</v>
      </c>
      <c r="C270" s="278">
        <v>360</v>
      </c>
    </row>
    <row r="271" spans="1:3" ht="20.25" customHeight="1">
      <c r="A271" s="248">
        <v>2120399</v>
      </c>
      <c r="B271" s="249" t="s">
        <v>301</v>
      </c>
      <c r="C271" s="278">
        <v>467</v>
      </c>
    </row>
    <row r="272" spans="1:3" ht="20.25" customHeight="1">
      <c r="A272" s="248">
        <v>21205</v>
      </c>
      <c r="B272" s="249" t="s">
        <v>302</v>
      </c>
      <c r="C272" s="278">
        <v>4847.68</v>
      </c>
    </row>
    <row r="273" spans="1:3" ht="20.25" customHeight="1">
      <c r="A273" s="248">
        <v>2120501</v>
      </c>
      <c r="B273" s="249" t="s">
        <v>302</v>
      </c>
      <c r="C273" s="278">
        <v>4847.68</v>
      </c>
    </row>
    <row r="274" spans="1:3" ht="20.25" customHeight="1">
      <c r="A274" s="248">
        <v>21299</v>
      </c>
      <c r="B274" s="249" t="s">
        <v>303</v>
      </c>
      <c r="C274" s="278">
        <v>1051.31</v>
      </c>
    </row>
    <row r="275" spans="1:3" ht="20.25" customHeight="1">
      <c r="A275" s="248">
        <v>2129999</v>
      </c>
      <c r="B275" s="249" t="s">
        <v>303</v>
      </c>
      <c r="C275" s="278">
        <v>1051.31</v>
      </c>
    </row>
    <row r="276" spans="1:3" ht="20.25" customHeight="1">
      <c r="A276" s="246">
        <v>213</v>
      </c>
      <c r="B276" s="247" t="s">
        <v>304</v>
      </c>
      <c r="C276" s="277">
        <v>62539.438418999998</v>
      </c>
    </row>
    <row r="277" spans="1:3" ht="20.25" customHeight="1">
      <c r="A277" s="248">
        <v>21301</v>
      </c>
      <c r="B277" s="249" t="s">
        <v>305</v>
      </c>
      <c r="C277" s="278">
        <v>27665.874007999999</v>
      </c>
    </row>
    <row r="278" spans="1:3" ht="20.25" customHeight="1">
      <c r="A278" s="248">
        <v>2130101</v>
      </c>
      <c r="B278" s="249" t="s">
        <v>80</v>
      </c>
      <c r="C278" s="278">
        <v>3453.1155480000002</v>
      </c>
    </row>
    <row r="279" spans="1:3" ht="20.25" customHeight="1">
      <c r="A279" s="248">
        <v>2130104</v>
      </c>
      <c r="B279" s="249" t="s">
        <v>306</v>
      </c>
      <c r="C279" s="278">
        <v>589.54999999999995</v>
      </c>
    </row>
    <row r="280" spans="1:3" ht="20.25" customHeight="1">
      <c r="A280" s="248">
        <v>2130108</v>
      </c>
      <c r="B280" s="249" t="s">
        <v>307</v>
      </c>
      <c r="C280" s="278">
        <v>952.87</v>
      </c>
    </row>
    <row r="281" spans="1:3" ht="20.25" customHeight="1">
      <c r="A281" s="248">
        <v>2130109</v>
      </c>
      <c r="B281" s="249" t="s">
        <v>308</v>
      </c>
      <c r="C281" s="278">
        <v>73.040000000000006</v>
      </c>
    </row>
    <row r="282" spans="1:3" ht="20.25" customHeight="1">
      <c r="A282" s="248">
        <v>2130110</v>
      </c>
      <c r="B282" s="249" t="s">
        <v>309</v>
      </c>
      <c r="C282" s="278">
        <v>2</v>
      </c>
    </row>
    <row r="283" spans="1:3" ht="20.25" customHeight="1">
      <c r="A283" s="248">
        <v>2130112</v>
      </c>
      <c r="B283" s="249" t="s">
        <v>310</v>
      </c>
      <c r="C283" s="278">
        <v>5</v>
      </c>
    </row>
    <row r="284" spans="1:3" ht="20.25" customHeight="1">
      <c r="A284" s="248">
        <v>2130119</v>
      </c>
      <c r="B284" s="249" t="s">
        <v>311</v>
      </c>
      <c r="C284" s="278">
        <v>251.69</v>
      </c>
    </row>
    <row r="285" spans="1:3" ht="20.25" customHeight="1">
      <c r="A285" s="248">
        <v>2130121</v>
      </c>
      <c r="B285" s="249" t="s">
        <v>312</v>
      </c>
      <c r="C285" s="278">
        <v>62.89</v>
      </c>
    </row>
    <row r="286" spans="1:3" ht="20.25" customHeight="1">
      <c r="A286" s="248">
        <v>2130122</v>
      </c>
      <c r="B286" s="249" t="s">
        <v>313</v>
      </c>
      <c r="C286" s="278">
        <v>2331.9690000000001</v>
      </c>
    </row>
    <row r="287" spans="1:3" ht="20.25" customHeight="1">
      <c r="A287" s="248">
        <v>2130124</v>
      </c>
      <c r="B287" s="249" t="s">
        <v>314</v>
      </c>
      <c r="C287" s="278">
        <v>1980.2</v>
      </c>
    </row>
    <row r="288" spans="1:3" ht="20.25" customHeight="1">
      <c r="A288" s="248">
        <v>2130126</v>
      </c>
      <c r="B288" s="249" t="s">
        <v>315</v>
      </c>
      <c r="C288" s="278">
        <v>515.01</v>
      </c>
    </row>
    <row r="289" spans="1:3" ht="20.25" customHeight="1">
      <c r="A289" s="248">
        <v>2130135</v>
      </c>
      <c r="B289" s="249" t="s">
        <v>316</v>
      </c>
      <c r="C289" s="278">
        <v>117.4044</v>
      </c>
    </row>
    <row r="290" spans="1:3" ht="20.25" customHeight="1">
      <c r="A290" s="248">
        <v>2130142</v>
      </c>
      <c r="B290" s="249" t="s">
        <v>317</v>
      </c>
      <c r="C290" s="278">
        <v>519</v>
      </c>
    </row>
    <row r="291" spans="1:3" ht="20.25" customHeight="1">
      <c r="A291" s="248">
        <v>2130148</v>
      </c>
      <c r="B291" s="249" t="s">
        <v>318</v>
      </c>
      <c r="C291" s="278">
        <v>8114.9988999999996</v>
      </c>
    </row>
    <row r="292" spans="1:3" ht="20.25" customHeight="1">
      <c r="A292" s="248">
        <v>2130152</v>
      </c>
      <c r="B292" s="249" t="s">
        <v>319</v>
      </c>
      <c r="C292" s="278">
        <v>43.49</v>
      </c>
    </row>
    <row r="293" spans="1:3" ht="20.25" customHeight="1">
      <c r="A293" s="248">
        <v>2130153</v>
      </c>
      <c r="B293" s="249" t="s">
        <v>320</v>
      </c>
      <c r="C293" s="278">
        <v>7811.3761599999998</v>
      </c>
    </row>
    <row r="294" spans="1:3" ht="20.25" customHeight="1">
      <c r="A294" s="248">
        <v>2130199</v>
      </c>
      <c r="B294" s="249" t="s">
        <v>321</v>
      </c>
      <c r="C294" s="278">
        <v>842.27</v>
      </c>
    </row>
    <row r="295" spans="1:3" ht="20.25" customHeight="1">
      <c r="A295" s="248">
        <v>21302</v>
      </c>
      <c r="B295" s="249" t="s">
        <v>322</v>
      </c>
      <c r="C295" s="278">
        <v>2336.3000000000002</v>
      </c>
    </row>
    <row r="296" spans="1:3" ht="20.25" customHeight="1">
      <c r="A296" s="248">
        <v>2130205</v>
      </c>
      <c r="B296" s="249" t="s">
        <v>323</v>
      </c>
      <c r="C296" s="278">
        <v>1912.33</v>
      </c>
    </row>
    <row r="297" spans="1:3" ht="20.25" customHeight="1">
      <c r="A297" s="248">
        <v>2130207</v>
      </c>
      <c r="B297" s="249" t="s">
        <v>324</v>
      </c>
      <c r="C297" s="278">
        <v>14.5</v>
      </c>
    </row>
    <row r="298" spans="1:3" ht="20.25" customHeight="1">
      <c r="A298" s="248">
        <v>2130209</v>
      </c>
      <c r="B298" s="249" t="s">
        <v>325</v>
      </c>
      <c r="C298" s="278">
        <v>276.39999999999998</v>
      </c>
    </row>
    <row r="299" spans="1:3" ht="20.25" customHeight="1">
      <c r="A299" s="248">
        <v>2130211</v>
      </c>
      <c r="B299" s="249" t="s">
        <v>326</v>
      </c>
      <c r="C299" s="278">
        <v>49.21</v>
      </c>
    </row>
    <row r="300" spans="1:3" ht="20.25" customHeight="1">
      <c r="A300" s="248">
        <v>2130234</v>
      </c>
      <c r="B300" s="249" t="s">
        <v>327</v>
      </c>
      <c r="C300" s="278">
        <v>79</v>
      </c>
    </row>
    <row r="301" spans="1:3" ht="20.25" customHeight="1">
      <c r="A301" s="248">
        <v>2130299</v>
      </c>
      <c r="B301" s="249" t="s">
        <v>328</v>
      </c>
      <c r="C301" s="278">
        <v>4.8600000000000003</v>
      </c>
    </row>
    <row r="302" spans="1:3" ht="20.25" customHeight="1">
      <c r="A302" s="248">
        <v>21303</v>
      </c>
      <c r="B302" s="249" t="s">
        <v>329</v>
      </c>
      <c r="C302" s="278">
        <v>11859.898724999999</v>
      </c>
    </row>
    <row r="303" spans="1:3" ht="20.25" customHeight="1">
      <c r="A303" s="248">
        <v>2130301</v>
      </c>
      <c r="B303" s="249" t="s">
        <v>80</v>
      </c>
      <c r="C303" s="278">
        <v>1121.0193409999999</v>
      </c>
    </row>
    <row r="304" spans="1:3" ht="20.25" customHeight="1">
      <c r="A304" s="248">
        <v>2130304</v>
      </c>
      <c r="B304" s="249" t="s">
        <v>330</v>
      </c>
      <c r="C304" s="278">
        <v>4279.37</v>
      </c>
    </row>
    <row r="305" spans="1:3" ht="20.25" customHeight="1">
      <c r="A305" s="248">
        <v>2130305</v>
      </c>
      <c r="B305" s="249" t="s">
        <v>331</v>
      </c>
      <c r="C305" s="278">
        <v>386.41938399999998</v>
      </c>
    </row>
    <row r="306" spans="1:3" ht="20.25" customHeight="1">
      <c r="A306" s="248">
        <v>2130306</v>
      </c>
      <c r="B306" s="249" t="s">
        <v>332</v>
      </c>
      <c r="C306" s="278">
        <v>1315</v>
      </c>
    </row>
    <row r="307" spans="1:3" ht="20.25" customHeight="1">
      <c r="A307" s="248">
        <v>2130311</v>
      </c>
      <c r="B307" s="249" t="s">
        <v>333</v>
      </c>
      <c r="C307" s="278">
        <v>888.09</v>
      </c>
    </row>
    <row r="308" spans="1:3" ht="20.25" customHeight="1">
      <c r="A308" s="248">
        <v>2130314</v>
      </c>
      <c r="B308" s="249" t="s">
        <v>334</v>
      </c>
      <c r="C308" s="278">
        <v>110</v>
      </c>
    </row>
    <row r="309" spans="1:3" ht="20.25" customHeight="1">
      <c r="A309" s="248">
        <v>2130315</v>
      </c>
      <c r="B309" s="249" t="s">
        <v>335</v>
      </c>
      <c r="C309" s="278">
        <v>80</v>
      </c>
    </row>
    <row r="310" spans="1:3" ht="20.25" customHeight="1">
      <c r="A310" s="248">
        <v>2130316</v>
      </c>
      <c r="B310" s="249" t="s">
        <v>336</v>
      </c>
      <c r="C310" s="278">
        <v>40</v>
      </c>
    </row>
    <row r="311" spans="1:3" ht="20.25" customHeight="1">
      <c r="A311" s="248">
        <v>2130319</v>
      </c>
      <c r="B311" s="249" t="s">
        <v>337</v>
      </c>
      <c r="C311" s="278">
        <v>2985</v>
      </c>
    </row>
    <row r="312" spans="1:3" ht="20.25" customHeight="1">
      <c r="A312" s="248">
        <v>2130335</v>
      </c>
      <c r="B312" s="249" t="s">
        <v>338</v>
      </c>
      <c r="C312" s="278">
        <v>575</v>
      </c>
    </row>
    <row r="313" spans="1:3" ht="20.25" customHeight="1">
      <c r="A313" s="248">
        <v>2130399</v>
      </c>
      <c r="B313" s="249" t="s">
        <v>339</v>
      </c>
      <c r="C313" s="278">
        <v>80</v>
      </c>
    </row>
    <row r="314" spans="1:3" ht="20.25" customHeight="1">
      <c r="A314" s="248">
        <v>21305</v>
      </c>
      <c r="B314" s="249" t="s">
        <v>340</v>
      </c>
      <c r="C314" s="278">
        <v>1080.5250000000001</v>
      </c>
    </row>
    <row r="315" spans="1:3" ht="20.25" customHeight="1">
      <c r="A315" s="248">
        <v>2130504</v>
      </c>
      <c r="B315" s="249" t="s">
        <v>341</v>
      </c>
      <c r="C315" s="278">
        <v>720</v>
      </c>
    </row>
    <row r="316" spans="1:3" ht="20.25" customHeight="1">
      <c r="A316" s="248">
        <v>2130507</v>
      </c>
      <c r="B316" s="249" t="s">
        <v>342</v>
      </c>
      <c r="C316" s="278">
        <v>1.5</v>
      </c>
    </row>
    <row r="317" spans="1:3" ht="20.25" customHeight="1">
      <c r="A317" s="248">
        <v>2130599</v>
      </c>
      <c r="B317" s="249" t="s">
        <v>343</v>
      </c>
      <c r="C317" s="278">
        <v>359.02499999999998</v>
      </c>
    </row>
    <row r="318" spans="1:3" ht="20.25" customHeight="1">
      <c r="A318" s="248">
        <v>21307</v>
      </c>
      <c r="B318" s="249" t="s">
        <v>344</v>
      </c>
      <c r="C318" s="278">
        <v>12166.106377</v>
      </c>
    </row>
    <row r="319" spans="1:3" ht="20.25" customHeight="1">
      <c r="A319" s="248">
        <v>2130701</v>
      </c>
      <c r="B319" s="249" t="s">
        <v>345</v>
      </c>
      <c r="C319" s="278">
        <v>1845</v>
      </c>
    </row>
    <row r="320" spans="1:3" ht="20.25" customHeight="1">
      <c r="A320" s="248">
        <v>2130705</v>
      </c>
      <c r="B320" s="249" t="s">
        <v>346</v>
      </c>
      <c r="C320" s="278">
        <v>8656.7099999999991</v>
      </c>
    </row>
    <row r="321" spans="1:3" ht="20.25" customHeight="1">
      <c r="A321" s="248">
        <v>2130706</v>
      </c>
      <c r="B321" s="249" t="s">
        <v>347</v>
      </c>
      <c r="C321" s="278">
        <v>550</v>
      </c>
    </row>
    <row r="322" spans="1:3" ht="20.25" customHeight="1">
      <c r="A322" s="248">
        <v>2130707</v>
      </c>
      <c r="B322" s="249" t="s">
        <v>348</v>
      </c>
      <c r="C322" s="278">
        <v>200</v>
      </c>
    </row>
    <row r="323" spans="1:3" ht="20.25" customHeight="1">
      <c r="A323" s="248">
        <v>2130799</v>
      </c>
      <c r="B323" s="249" t="s">
        <v>349</v>
      </c>
      <c r="C323" s="278">
        <v>914.39637700000003</v>
      </c>
    </row>
    <row r="324" spans="1:3" ht="20.25" customHeight="1">
      <c r="A324" s="248">
        <v>21308</v>
      </c>
      <c r="B324" s="249" t="s">
        <v>350</v>
      </c>
      <c r="C324" s="278">
        <v>7430.7343090000004</v>
      </c>
    </row>
    <row r="325" spans="1:3" ht="20.25" customHeight="1">
      <c r="A325" s="248">
        <v>2130803</v>
      </c>
      <c r="B325" s="249" t="s">
        <v>351</v>
      </c>
      <c r="C325" s="278">
        <v>6549.98</v>
      </c>
    </row>
    <row r="326" spans="1:3" ht="20.25" customHeight="1">
      <c r="A326" s="248">
        <v>2130804</v>
      </c>
      <c r="B326" s="249" t="s">
        <v>352</v>
      </c>
      <c r="C326" s="278">
        <v>880.75430900000003</v>
      </c>
    </row>
    <row r="327" spans="1:3" ht="20.25" customHeight="1">
      <c r="A327" s="246">
        <v>214</v>
      </c>
      <c r="B327" s="247" t="s">
        <v>353</v>
      </c>
      <c r="C327" s="277">
        <v>9307.2465599999996</v>
      </c>
    </row>
    <row r="328" spans="1:3" ht="20.25" customHeight="1">
      <c r="A328" s="248">
        <v>21401</v>
      </c>
      <c r="B328" s="249" t="s">
        <v>354</v>
      </c>
      <c r="C328" s="278">
        <v>9307.2465599999996</v>
      </c>
    </row>
    <row r="329" spans="1:3" ht="20.25" customHeight="1">
      <c r="A329" s="248">
        <v>2140101</v>
      </c>
      <c r="B329" s="249" t="s">
        <v>80</v>
      </c>
      <c r="C329" s="278">
        <v>824.26397799999995</v>
      </c>
    </row>
    <row r="330" spans="1:3" ht="20.25" customHeight="1">
      <c r="A330" s="248">
        <v>2140102</v>
      </c>
      <c r="B330" s="249" t="s">
        <v>84</v>
      </c>
      <c r="C330" s="278">
        <v>200</v>
      </c>
    </row>
    <row r="331" spans="1:3" ht="20.25" customHeight="1">
      <c r="A331" s="248">
        <v>2140104</v>
      </c>
      <c r="B331" s="249" t="s">
        <v>355</v>
      </c>
      <c r="C331" s="278">
        <v>2398</v>
      </c>
    </row>
    <row r="332" spans="1:3" ht="20.25" customHeight="1">
      <c r="A332" s="248">
        <v>2140106</v>
      </c>
      <c r="B332" s="249" t="s">
        <v>356</v>
      </c>
      <c r="C332" s="278">
        <v>4436.9475700000003</v>
      </c>
    </row>
    <row r="333" spans="1:3" ht="20.25" customHeight="1">
      <c r="A333" s="248">
        <v>2140110</v>
      </c>
      <c r="B333" s="249" t="s">
        <v>357</v>
      </c>
      <c r="C333" s="278">
        <v>233</v>
      </c>
    </row>
    <row r="334" spans="1:3" ht="20.25" customHeight="1">
      <c r="A334" s="248">
        <v>2140112</v>
      </c>
      <c r="B334" s="249" t="s">
        <v>358</v>
      </c>
      <c r="C334" s="278">
        <v>1215.0350120000001</v>
      </c>
    </row>
    <row r="335" spans="1:3" ht="20.25" customHeight="1">
      <c r="A335" s="246">
        <v>215</v>
      </c>
      <c r="B335" s="247" t="s">
        <v>359</v>
      </c>
      <c r="C335" s="277">
        <v>3975.1940639999998</v>
      </c>
    </row>
    <row r="336" spans="1:3" ht="20.25" customHeight="1">
      <c r="A336" s="248">
        <v>21502</v>
      </c>
      <c r="B336" s="249" t="s">
        <v>360</v>
      </c>
      <c r="C336" s="278">
        <v>3081</v>
      </c>
    </row>
    <row r="337" spans="1:3" ht="20.25" customHeight="1">
      <c r="A337" s="248">
        <v>2150214</v>
      </c>
      <c r="B337" s="249" t="s">
        <v>361</v>
      </c>
      <c r="C337" s="278">
        <v>3081</v>
      </c>
    </row>
    <row r="338" spans="1:3" ht="20.25" customHeight="1">
      <c r="A338" s="248">
        <v>21505</v>
      </c>
      <c r="B338" s="249" t="s">
        <v>362</v>
      </c>
      <c r="C338" s="278">
        <v>841.89406399999996</v>
      </c>
    </row>
    <row r="339" spans="1:3" ht="20.25" customHeight="1">
      <c r="A339" s="248">
        <v>2150501</v>
      </c>
      <c r="B339" s="249" t="s">
        <v>80</v>
      </c>
      <c r="C339" s="278">
        <v>574.16406400000005</v>
      </c>
    </row>
    <row r="340" spans="1:3" ht="20.25" customHeight="1">
      <c r="A340" s="248">
        <v>2150502</v>
      </c>
      <c r="B340" s="249" t="s">
        <v>84</v>
      </c>
      <c r="C340" s="278">
        <v>267.73</v>
      </c>
    </row>
    <row r="341" spans="1:3" ht="20.25" customHeight="1">
      <c r="A341" s="248">
        <v>21508</v>
      </c>
      <c r="B341" s="249" t="s">
        <v>363</v>
      </c>
      <c r="C341" s="278">
        <v>52.3</v>
      </c>
    </row>
    <row r="342" spans="1:3" ht="20.25" customHeight="1">
      <c r="A342" s="248">
        <v>2150805</v>
      </c>
      <c r="B342" s="249" t="s">
        <v>364</v>
      </c>
      <c r="C342" s="278">
        <v>2.2999999999999998</v>
      </c>
    </row>
    <row r="343" spans="1:3" ht="20.25" customHeight="1">
      <c r="A343" s="248">
        <v>2150899</v>
      </c>
      <c r="B343" s="249" t="s">
        <v>365</v>
      </c>
      <c r="C343" s="278">
        <v>50</v>
      </c>
    </row>
    <row r="344" spans="1:3" ht="20.25" customHeight="1">
      <c r="A344" s="246">
        <v>216</v>
      </c>
      <c r="B344" s="247" t="s">
        <v>366</v>
      </c>
      <c r="C344" s="277">
        <v>1612.94</v>
      </c>
    </row>
    <row r="345" spans="1:3" ht="20.25" customHeight="1">
      <c r="A345" s="248">
        <v>21602</v>
      </c>
      <c r="B345" s="249" t="s">
        <v>367</v>
      </c>
      <c r="C345" s="278">
        <v>202.32</v>
      </c>
    </row>
    <row r="346" spans="1:3" ht="20.25" customHeight="1">
      <c r="A346" s="248">
        <v>2160250</v>
      </c>
      <c r="B346" s="249" t="s">
        <v>306</v>
      </c>
      <c r="C346" s="278">
        <v>192.32</v>
      </c>
    </row>
    <row r="347" spans="1:3" ht="20.25" customHeight="1">
      <c r="A347" s="248">
        <v>2160299</v>
      </c>
      <c r="B347" s="249" t="s">
        <v>368</v>
      </c>
      <c r="C347" s="278">
        <v>10</v>
      </c>
    </row>
    <row r="348" spans="1:3" ht="20.25" customHeight="1">
      <c r="A348" s="248">
        <v>21606</v>
      </c>
      <c r="B348" s="249" t="s">
        <v>369</v>
      </c>
      <c r="C348" s="278">
        <v>285</v>
      </c>
    </row>
    <row r="349" spans="1:3" ht="20.25" customHeight="1">
      <c r="A349" s="248">
        <v>2160699</v>
      </c>
      <c r="B349" s="249" t="s">
        <v>370</v>
      </c>
      <c r="C349" s="278">
        <v>285</v>
      </c>
    </row>
    <row r="350" spans="1:3" ht="20.25" customHeight="1">
      <c r="A350" s="248">
        <v>21699</v>
      </c>
      <c r="B350" s="249" t="s">
        <v>371</v>
      </c>
      <c r="C350" s="278">
        <v>1125.6199999999999</v>
      </c>
    </row>
    <row r="351" spans="1:3" ht="20.25" customHeight="1">
      <c r="A351" s="248">
        <v>2169999</v>
      </c>
      <c r="B351" s="249" t="s">
        <v>371</v>
      </c>
      <c r="C351" s="278">
        <v>1125.6199999999999</v>
      </c>
    </row>
    <row r="352" spans="1:3" ht="20.25" customHeight="1">
      <c r="A352" s="246">
        <v>220</v>
      </c>
      <c r="B352" s="247" t="s">
        <v>372</v>
      </c>
      <c r="C352" s="277">
        <v>9861.6355550000007</v>
      </c>
    </row>
    <row r="353" spans="1:3" ht="20.25" customHeight="1">
      <c r="A353" s="248">
        <v>22001</v>
      </c>
      <c r="B353" s="249" t="s">
        <v>373</v>
      </c>
      <c r="C353" s="278">
        <v>9795.6355550000007</v>
      </c>
    </row>
    <row r="354" spans="1:3" ht="20.25" customHeight="1">
      <c r="A354" s="248">
        <v>2200101</v>
      </c>
      <c r="B354" s="249" t="s">
        <v>80</v>
      </c>
      <c r="C354" s="278">
        <v>1246.935555</v>
      </c>
    </row>
    <row r="355" spans="1:3" ht="20.25" customHeight="1">
      <c r="A355" s="248">
        <v>2200104</v>
      </c>
      <c r="B355" s="249" t="s">
        <v>374</v>
      </c>
      <c r="C355" s="278">
        <v>500</v>
      </c>
    </row>
    <row r="356" spans="1:3" ht="20.25" customHeight="1">
      <c r="A356" s="248">
        <v>2200106</v>
      </c>
      <c r="B356" s="249" t="s">
        <v>375</v>
      </c>
      <c r="C356" s="278">
        <v>3104.7</v>
      </c>
    </row>
    <row r="357" spans="1:3" ht="20.25" customHeight="1">
      <c r="A357" s="248">
        <v>2200109</v>
      </c>
      <c r="B357" s="249" t="s">
        <v>376</v>
      </c>
      <c r="C357" s="278">
        <v>350</v>
      </c>
    </row>
    <row r="358" spans="1:3" ht="20.25" customHeight="1">
      <c r="A358" s="248">
        <v>2200120</v>
      </c>
      <c r="B358" s="249" t="s">
        <v>377</v>
      </c>
      <c r="C358" s="278">
        <v>4594</v>
      </c>
    </row>
    <row r="359" spans="1:3" ht="20.25" customHeight="1">
      <c r="A359" s="248">
        <v>22005</v>
      </c>
      <c r="B359" s="249" t="s">
        <v>378</v>
      </c>
      <c r="C359" s="278">
        <v>66</v>
      </c>
    </row>
    <row r="360" spans="1:3" ht="20.25" customHeight="1">
      <c r="A360" s="248">
        <v>2200509</v>
      </c>
      <c r="B360" s="249" t="s">
        <v>379</v>
      </c>
      <c r="C360" s="278">
        <v>66</v>
      </c>
    </row>
    <row r="361" spans="1:3" ht="20.25" customHeight="1">
      <c r="A361" s="246">
        <v>221</v>
      </c>
      <c r="B361" s="247" t="s">
        <v>380</v>
      </c>
      <c r="C361" s="277">
        <v>11118.033115</v>
      </c>
    </row>
    <row r="362" spans="1:3" ht="20.25" customHeight="1">
      <c r="A362" s="248">
        <v>22101</v>
      </c>
      <c r="B362" s="249" t="s">
        <v>381</v>
      </c>
      <c r="C362" s="278">
        <v>210</v>
      </c>
    </row>
    <row r="363" spans="1:3" ht="20.25" customHeight="1">
      <c r="A363" s="248">
        <v>2210105</v>
      </c>
      <c r="B363" s="249" t="s">
        <v>382</v>
      </c>
      <c r="C363" s="278">
        <v>200</v>
      </c>
    </row>
    <row r="364" spans="1:3" ht="20.25" customHeight="1">
      <c r="A364" s="248">
        <v>2210111</v>
      </c>
      <c r="B364" s="249" t="s">
        <v>383</v>
      </c>
      <c r="C364" s="278">
        <v>10</v>
      </c>
    </row>
    <row r="365" spans="1:3" ht="20.25" customHeight="1">
      <c r="A365" s="248">
        <v>22102</v>
      </c>
      <c r="B365" s="249" t="s">
        <v>384</v>
      </c>
      <c r="C365" s="278">
        <v>10908.033115</v>
      </c>
    </row>
    <row r="366" spans="1:3" ht="20.25" customHeight="1">
      <c r="A366" s="248">
        <v>2210201</v>
      </c>
      <c r="B366" s="249" t="s">
        <v>385</v>
      </c>
      <c r="C366" s="278">
        <v>10908.033115</v>
      </c>
    </row>
    <row r="367" spans="1:3" ht="20.25" customHeight="1">
      <c r="A367" s="246">
        <v>222</v>
      </c>
      <c r="B367" s="247" t="s">
        <v>386</v>
      </c>
      <c r="C367" s="277">
        <v>894</v>
      </c>
    </row>
    <row r="368" spans="1:3" ht="20.25" customHeight="1">
      <c r="A368" s="248">
        <v>22201</v>
      </c>
      <c r="B368" s="249" t="s">
        <v>387</v>
      </c>
      <c r="C368" s="278">
        <v>178</v>
      </c>
    </row>
    <row r="369" spans="1:3" ht="20.25" customHeight="1">
      <c r="A369" s="248">
        <v>2220112</v>
      </c>
      <c r="B369" s="249" t="s">
        <v>388</v>
      </c>
      <c r="C369" s="278">
        <v>65</v>
      </c>
    </row>
    <row r="370" spans="1:3" ht="20.25" customHeight="1">
      <c r="A370" s="248">
        <v>2220199</v>
      </c>
      <c r="B370" s="249" t="s">
        <v>389</v>
      </c>
      <c r="C370" s="278">
        <v>113</v>
      </c>
    </row>
    <row r="371" spans="1:3" ht="20.25" customHeight="1">
      <c r="A371" s="248">
        <v>22204</v>
      </c>
      <c r="B371" s="249" t="s">
        <v>390</v>
      </c>
      <c r="C371" s="278">
        <v>716</v>
      </c>
    </row>
    <row r="372" spans="1:3" ht="20.25" customHeight="1">
      <c r="A372" s="248">
        <v>2220401</v>
      </c>
      <c r="B372" s="249" t="s">
        <v>391</v>
      </c>
      <c r="C372" s="278">
        <v>716</v>
      </c>
    </row>
    <row r="373" spans="1:3" ht="20.25" customHeight="1">
      <c r="A373" s="246">
        <v>224</v>
      </c>
      <c r="B373" s="247" t="s">
        <v>392</v>
      </c>
      <c r="C373" s="277">
        <v>3443.680871</v>
      </c>
    </row>
    <row r="374" spans="1:3" ht="20.25" customHeight="1">
      <c r="A374" s="248">
        <v>22401</v>
      </c>
      <c r="B374" s="249" t="s">
        <v>393</v>
      </c>
      <c r="C374" s="278">
        <v>983.66470900000002</v>
      </c>
    </row>
    <row r="375" spans="1:3" ht="20.25" customHeight="1">
      <c r="A375" s="248">
        <v>2240101</v>
      </c>
      <c r="B375" s="249" t="s">
        <v>80</v>
      </c>
      <c r="C375" s="278">
        <v>501.77655900000002</v>
      </c>
    </row>
    <row r="376" spans="1:3" ht="20.25" customHeight="1">
      <c r="A376" s="248">
        <v>2240102</v>
      </c>
      <c r="B376" s="249" t="s">
        <v>84</v>
      </c>
      <c r="C376" s="278">
        <v>40</v>
      </c>
    </row>
    <row r="377" spans="1:3" ht="20.25" customHeight="1">
      <c r="A377" s="248">
        <v>2240104</v>
      </c>
      <c r="B377" s="249" t="s">
        <v>394</v>
      </c>
      <c r="C377" s="278">
        <v>46</v>
      </c>
    </row>
    <row r="378" spans="1:3" ht="20.25" customHeight="1">
      <c r="A378" s="248">
        <v>2240106</v>
      </c>
      <c r="B378" s="249" t="s">
        <v>395</v>
      </c>
      <c r="C378" s="278">
        <v>120</v>
      </c>
    </row>
    <row r="379" spans="1:3" ht="20.25" customHeight="1">
      <c r="A379" s="248">
        <v>2240109</v>
      </c>
      <c r="B379" s="249" t="s">
        <v>396</v>
      </c>
      <c r="C379" s="278">
        <v>75.888149999999996</v>
      </c>
    </row>
    <row r="380" spans="1:3" ht="20.25" customHeight="1">
      <c r="A380" s="248">
        <v>2240150</v>
      </c>
      <c r="B380" s="249" t="s">
        <v>306</v>
      </c>
      <c r="C380" s="278">
        <v>200</v>
      </c>
    </row>
    <row r="381" spans="1:3" ht="20.25" customHeight="1">
      <c r="A381" s="248">
        <v>22402</v>
      </c>
      <c r="B381" s="249" t="s">
        <v>397</v>
      </c>
      <c r="C381" s="278">
        <v>528.84016199999996</v>
      </c>
    </row>
    <row r="382" spans="1:3" ht="20.25" customHeight="1">
      <c r="A382" s="248">
        <v>2240201</v>
      </c>
      <c r="B382" s="249" t="s">
        <v>80</v>
      </c>
      <c r="C382" s="278">
        <v>20.28</v>
      </c>
    </row>
    <row r="383" spans="1:3" ht="20.25" customHeight="1">
      <c r="A383" s="248">
        <v>2240204</v>
      </c>
      <c r="B383" s="249" t="s">
        <v>398</v>
      </c>
      <c r="C383" s="278">
        <v>508.56016199999999</v>
      </c>
    </row>
    <row r="384" spans="1:3" ht="20.25" customHeight="1">
      <c r="A384" s="248">
        <v>22405</v>
      </c>
      <c r="B384" s="249" t="s">
        <v>399</v>
      </c>
      <c r="C384" s="278">
        <v>6</v>
      </c>
    </row>
    <row r="385" spans="1:3" ht="20.25" customHeight="1">
      <c r="A385" s="248">
        <v>2240504</v>
      </c>
      <c r="B385" s="249" t="s">
        <v>400</v>
      </c>
      <c r="C385" s="278">
        <v>6</v>
      </c>
    </row>
    <row r="386" spans="1:3" ht="20.25" customHeight="1">
      <c r="A386" s="248">
        <v>22407</v>
      </c>
      <c r="B386" s="249" t="s">
        <v>401</v>
      </c>
      <c r="C386" s="278">
        <v>125.176</v>
      </c>
    </row>
    <row r="387" spans="1:3" ht="20.25" customHeight="1">
      <c r="A387" s="248">
        <v>2240703</v>
      </c>
      <c r="B387" s="249" t="s">
        <v>402</v>
      </c>
      <c r="C387" s="278">
        <v>125.176</v>
      </c>
    </row>
    <row r="388" spans="1:3" ht="20.25" customHeight="1">
      <c r="A388" s="248">
        <v>22499</v>
      </c>
      <c r="B388" s="249" t="s">
        <v>403</v>
      </c>
      <c r="C388" s="278">
        <v>1800</v>
      </c>
    </row>
    <row r="389" spans="1:3" ht="20.25" customHeight="1">
      <c r="A389" s="248">
        <v>2249999</v>
      </c>
      <c r="B389" s="249" t="s">
        <v>403</v>
      </c>
      <c r="C389" s="278">
        <v>1800</v>
      </c>
    </row>
    <row r="390" spans="1:3" ht="20.25" customHeight="1">
      <c r="A390" s="246">
        <v>227</v>
      </c>
      <c r="B390" s="247" t="s">
        <v>404</v>
      </c>
      <c r="C390" s="277">
        <v>4500</v>
      </c>
    </row>
    <row r="391" spans="1:3" ht="20.25" customHeight="1">
      <c r="A391" s="246">
        <v>230</v>
      </c>
      <c r="B391" s="247" t="s">
        <v>405</v>
      </c>
      <c r="C391" s="277">
        <v>1044</v>
      </c>
    </row>
    <row r="392" spans="1:3" ht="20.25" customHeight="1">
      <c r="A392" s="248">
        <v>23006</v>
      </c>
      <c r="B392" s="249" t="s">
        <v>406</v>
      </c>
      <c r="C392" s="278">
        <v>1044</v>
      </c>
    </row>
    <row r="393" spans="1:3" ht="20.25" customHeight="1">
      <c r="A393" s="248">
        <v>2300601</v>
      </c>
      <c r="B393" s="249" t="s">
        <v>407</v>
      </c>
      <c r="C393" s="278">
        <v>487</v>
      </c>
    </row>
    <row r="394" spans="1:3" ht="20.25" customHeight="1">
      <c r="A394" s="248">
        <v>2300602</v>
      </c>
      <c r="B394" s="249" t="s">
        <v>408</v>
      </c>
      <c r="C394" s="278">
        <v>557</v>
      </c>
    </row>
    <row r="395" spans="1:3" ht="20.25" customHeight="1">
      <c r="A395" s="246">
        <v>231</v>
      </c>
      <c r="B395" s="247" t="s">
        <v>409</v>
      </c>
      <c r="C395" s="277">
        <v>3710</v>
      </c>
    </row>
    <row r="396" spans="1:3" ht="20.25" customHeight="1">
      <c r="A396" s="248">
        <v>23103</v>
      </c>
      <c r="B396" s="249" t="s">
        <v>410</v>
      </c>
      <c r="C396" s="278">
        <v>3710</v>
      </c>
    </row>
    <row r="397" spans="1:3" ht="20.25" customHeight="1">
      <c r="A397" s="248">
        <v>2310301</v>
      </c>
      <c r="B397" s="249" t="s">
        <v>411</v>
      </c>
      <c r="C397" s="278">
        <v>3710</v>
      </c>
    </row>
    <row r="398" spans="1:3" ht="20.25" customHeight="1">
      <c r="A398" s="246">
        <v>232</v>
      </c>
      <c r="B398" s="247" t="s">
        <v>412</v>
      </c>
      <c r="C398" s="277">
        <v>15400</v>
      </c>
    </row>
    <row r="399" spans="1:3" ht="20.25" customHeight="1">
      <c r="A399" s="248">
        <v>23203</v>
      </c>
      <c r="B399" s="249" t="s">
        <v>413</v>
      </c>
      <c r="C399" s="278">
        <v>15400</v>
      </c>
    </row>
    <row r="400" spans="1:3" ht="20.25" customHeight="1">
      <c r="A400" s="248">
        <v>2320301</v>
      </c>
      <c r="B400" s="249" t="s">
        <v>414</v>
      </c>
      <c r="C400" s="278">
        <v>15400</v>
      </c>
    </row>
    <row r="401" spans="1:3" ht="20.25" customHeight="1">
      <c r="A401" s="246">
        <v>233</v>
      </c>
      <c r="B401" s="247" t="s">
        <v>415</v>
      </c>
      <c r="C401" s="277">
        <v>70</v>
      </c>
    </row>
    <row r="402" spans="1:3" ht="20.25" customHeight="1">
      <c r="A402" s="248">
        <v>23303</v>
      </c>
      <c r="B402" s="249" t="s">
        <v>416</v>
      </c>
      <c r="C402" s="278">
        <v>70</v>
      </c>
    </row>
    <row r="403" spans="1:3" ht="20.25" customHeight="1">
      <c r="A403" s="248">
        <v>2330301</v>
      </c>
      <c r="B403" s="249" t="s">
        <v>416</v>
      </c>
      <c r="C403" s="278">
        <v>70</v>
      </c>
    </row>
    <row r="404" spans="1:3" ht="20.25" customHeight="1">
      <c r="A404" s="250"/>
      <c r="B404" s="251" t="s">
        <v>73</v>
      </c>
      <c r="C404" s="279">
        <v>446775.60790300003</v>
      </c>
    </row>
  </sheetData>
  <mergeCells count="1">
    <mergeCell ref="A2:C2"/>
  </mergeCells>
  <phoneticPr fontId="35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5"/>
  </sheetPr>
  <dimension ref="A1:E24"/>
  <sheetViews>
    <sheetView workbookViewId="0">
      <selection activeCell="F6" sqref="F6"/>
    </sheetView>
  </sheetViews>
  <sheetFormatPr defaultColWidth="9" defaultRowHeight="15.75"/>
  <cols>
    <col min="1" max="1" width="19.375" style="105" customWidth="1"/>
    <col min="2" max="2" width="38.625" style="105" customWidth="1"/>
    <col min="3" max="3" width="17.25" style="106" customWidth="1"/>
    <col min="4" max="16384" width="9" style="105"/>
  </cols>
  <sheetData>
    <row r="1" spans="1:5" ht="21" customHeight="1">
      <c r="A1" s="103" t="s">
        <v>417</v>
      </c>
    </row>
    <row r="2" spans="1:5" ht="24.75" customHeight="1">
      <c r="A2" s="324" t="s">
        <v>418</v>
      </c>
      <c r="B2" s="325"/>
      <c r="C2" s="325"/>
    </row>
    <row r="3" spans="1:5" s="103" customFormat="1" ht="24" customHeight="1">
      <c r="C3" s="107" t="s">
        <v>47</v>
      </c>
    </row>
    <row r="4" spans="1:5" s="104" customFormat="1" ht="43.5" customHeight="1">
      <c r="A4" s="108" t="s">
        <v>76</v>
      </c>
      <c r="B4" s="108" t="s">
        <v>77</v>
      </c>
      <c r="C4" s="109" t="s">
        <v>49</v>
      </c>
    </row>
    <row r="5" spans="1:5" s="236" customFormat="1" ht="24" customHeight="1">
      <c r="A5" s="237">
        <v>501</v>
      </c>
      <c r="B5" s="238" t="s">
        <v>419</v>
      </c>
      <c r="C5" s="280">
        <f>SUM(C6:C9)</f>
        <v>46446.886386999999</v>
      </c>
    </row>
    <row r="6" spans="1:5" s="174" customFormat="1" ht="21" customHeight="1">
      <c r="A6" s="239">
        <v>50101</v>
      </c>
      <c r="B6" s="240" t="s">
        <v>420</v>
      </c>
      <c r="C6" s="281">
        <v>28921.052532000002</v>
      </c>
    </row>
    <row r="7" spans="1:5" s="103" customFormat="1" ht="21" customHeight="1">
      <c r="A7" s="239">
        <v>50102</v>
      </c>
      <c r="B7" s="240" t="s">
        <v>421</v>
      </c>
      <c r="C7" s="281">
        <v>12391.913130000001</v>
      </c>
    </row>
    <row r="8" spans="1:5" s="104" customFormat="1" ht="21" customHeight="1">
      <c r="A8" s="239">
        <v>50103</v>
      </c>
      <c r="B8" s="240" t="s">
        <v>422</v>
      </c>
      <c r="C8" s="281">
        <v>4136.1625080000003</v>
      </c>
    </row>
    <row r="9" spans="1:5" s="103" customFormat="1" ht="21" customHeight="1">
      <c r="A9" s="239">
        <v>50199</v>
      </c>
      <c r="B9" s="241" t="s">
        <v>423</v>
      </c>
      <c r="C9" s="281">
        <v>997.75821699999995</v>
      </c>
      <c r="E9" s="115"/>
    </row>
    <row r="10" spans="1:5" s="103" customFormat="1" ht="21" customHeight="1">
      <c r="A10" s="237">
        <v>502</v>
      </c>
      <c r="B10" s="238" t="s">
        <v>424</v>
      </c>
      <c r="C10" s="280">
        <f>SUM(C11:C17)</f>
        <v>4791.43966</v>
      </c>
    </row>
    <row r="11" spans="1:5" s="104" customFormat="1" ht="21" customHeight="1">
      <c r="A11" s="239">
        <v>50201</v>
      </c>
      <c r="B11" s="241" t="s">
        <v>425</v>
      </c>
      <c r="C11" s="281">
        <v>3498.8516599999998</v>
      </c>
    </row>
    <row r="12" spans="1:5" s="104" customFormat="1" ht="24" customHeight="1">
      <c r="A12" s="239">
        <v>50202</v>
      </c>
      <c r="B12" s="240" t="s">
        <v>426</v>
      </c>
      <c r="C12" s="281">
        <v>4.21</v>
      </c>
    </row>
    <row r="13" spans="1:5" ht="19.5" customHeight="1">
      <c r="A13" s="239">
        <v>50203</v>
      </c>
      <c r="B13" s="240" t="s">
        <v>427</v>
      </c>
      <c r="C13" s="281">
        <v>10.43</v>
      </c>
    </row>
    <row r="14" spans="1:5" ht="19.5" customHeight="1">
      <c r="A14" s="239">
        <v>50206</v>
      </c>
      <c r="B14" s="240" t="s">
        <v>428</v>
      </c>
      <c r="C14" s="281">
        <v>46.34</v>
      </c>
    </row>
    <row r="15" spans="1:5" ht="19.5" customHeight="1">
      <c r="A15" s="239">
        <v>50207</v>
      </c>
      <c r="B15" s="240" t="s">
        <v>429</v>
      </c>
      <c r="C15" s="281">
        <v>0</v>
      </c>
    </row>
    <row r="16" spans="1:5" ht="19.5" customHeight="1">
      <c r="A16" s="239">
        <v>50208</v>
      </c>
      <c r="B16" s="240" t="s">
        <v>430</v>
      </c>
      <c r="C16" s="281">
        <v>711.32500000000005</v>
      </c>
    </row>
    <row r="17" spans="1:3" ht="19.5" customHeight="1">
      <c r="A17" s="239">
        <v>50299</v>
      </c>
      <c r="B17" s="240" t="s">
        <v>431</v>
      </c>
      <c r="C17" s="281">
        <v>520.28300000000002</v>
      </c>
    </row>
    <row r="18" spans="1:3" ht="18.75" customHeight="1">
      <c r="A18" s="237">
        <v>505</v>
      </c>
      <c r="B18" s="238" t="s">
        <v>432</v>
      </c>
      <c r="C18" s="280">
        <f>SUM(C19:C20)</f>
        <v>98866.115424000003</v>
      </c>
    </row>
    <row r="19" spans="1:3" ht="18.75" customHeight="1">
      <c r="A19" s="239">
        <v>50501</v>
      </c>
      <c r="B19" s="240" t="s">
        <v>433</v>
      </c>
      <c r="C19" s="281">
        <v>97652.946314000001</v>
      </c>
    </row>
    <row r="20" spans="1:3" ht="18.75" customHeight="1">
      <c r="A20" s="239">
        <v>50502</v>
      </c>
      <c r="B20" s="240" t="s">
        <v>434</v>
      </c>
      <c r="C20" s="281">
        <v>1213.16911</v>
      </c>
    </row>
    <row r="21" spans="1:3" ht="18" customHeight="1">
      <c r="A21" s="237">
        <v>509</v>
      </c>
      <c r="B21" s="238" t="s">
        <v>435</v>
      </c>
      <c r="C21" s="280">
        <f>SUM(C22:C23)</f>
        <v>15896.188093000001</v>
      </c>
    </row>
    <row r="22" spans="1:3" ht="18" customHeight="1">
      <c r="A22" s="242" t="s">
        <v>436</v>
      </c>
      <c r="B22" s="240" t="s">
        <v>437</v>
      </c>
      <c r="C22" s="281">
        <v>1245.4882379999999</v>
      </c>
    </row>
    <row r="23" spans="1:3" ht="18" customHeight="1">
      <c r="A23" s="243" t="s">
        <v>438</v>
      </c>
      <c r="B23" s="240" t="s">
        <v>439</v>
      </c>
      <c r="C23" s="281">
        <v>14650.699855000001</v>
      </c>
    </row>
    <row r="24" spans="1:3" ht="18" customHeight="1">
      <c r="A24" s="326" t="s">
        <v>440</v>
      </c>
      <c r="B24" s="327"/>
      <c r="C24" s="280">
        <f>C5+C10+C21+C18</f>
        <v>166000.629564</v>
      </c>
    </row>
  </sheetData>
  <mergeCells count="2">
    <mergeCell ref="A2:C2"/>
    <mergeCell ref="A24:B24"/>
  </mergeCells>
  <phoneticPr fontId="35" type="noConversion"/>
  <printOptions horizontalCentered="1"/>
  <pageMargins left="0.91944444444444395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5"/>
  </sheetPr>
  <dimension ref="A1:AA23"/>
  <sheetViews>
    <sheetView workbookViewId="0"/>
  </sheetViews>
  <sheetFormatPr defaultColWidth="7" defaultRowHeight="15"/>
  <cols>
    <col min="1" max="4" width="20.875" style="45" customWidth="1"/>
    <col min="5" max="5" width="10.375" style="41" hidden="1" customWidth="1"/>
    <col min="6" max="6" width="9.625" style="47" hidden="1" customWidth="1"/>
    <col min="7" max="7" width="8.125" style="47" hidden="1" customWidth="1"/>
    <col min="8" max="8" width="9.625" style="48" hidden="1" customWidth="1"/>
    <col min="9" max="9" width="17.5" style="48" hidden="1" customWidth="1"/>
    <col min="10" max="10" width="12.5" style="49" hidden="1" customWidth="1"/>
    <col min="11" max="11" width="7" style="50" hidden="1" customWidth="1"/>
    <col min="12" max="13" width="7" style="47" hidden="1" customWidth="1"/>
    <col min="14" max="14" width="13.875" style="47" hidden="1" customWidth="1"/>
    <col min="15" max="15" width="7.875" style="47" hidden="1" customWidth="1"/>
    <col min="16" max="16" width="9.5" style="47" hidden="1" customWidth="1"/>
    <col min="17" max="17" width="6.875" style="47" hidden="1" customWidth="1"/>
    <col min="18" max="18" width="9" style="47" hidden="1" customWidth="1"/>
    <col min="19" max="19" width="5.875" style="47" hidden="1" customWidth="1"/>
    <col min="20" max="20" width="5.25" style="47" hidden="1" customWidth="1"/>
    <col min="21" max="21" width="6.5" style="47" hidden="1" customWidth="1"/>
    <col min="22" max="23" width="7" style="47" hidden="1" customWidth="1"/>
    <col min="24" max="24" width="10.625" style="47" hidden="1" customWidth="1"/>
    <col min="25" max="25" width="10.5" style="47" hidden="1" customWidth="1"/>
    <col min="26" max="26" width="7" style="47" hidden="1" customWidth="1"/>
    <col min="27" max="16384" width="7" style="47"/>
  </cols>
  <sheetData>
    <row r="1" spans="1:27" ht="21.75" customHeight="1">
      <c r="A1" s="29" t="s">
        <v>441</v>
      </c>
      <c r="B1" s="29"/>
      <c r="C1" s="29"/>
      <c r="D1" s="29"/>
    </row>
    <row r="2" spans="1:27" ht="51.75" customHeight="1">
      <c r="A2" s="328" t="s">
        <v>442</v>
      </c>
      <c r="B2" s="329"/>
      <c r="C2" s="329"/>
      <c r="D2" s="329"/>
      <c r="H2" s="47"/>
      <c r="I2" s="47"/>
      <c r="J2" s="47"/>
    </row>
    <row r="3" spans="1:27">
      <c r="D3" s="133" t="s">
        <v>443</v>
      </c>
      <c r="F3" s="47">
        <v>12.11</v>
      </c>
      <c r="H3" s="47">
        <v>12.22</v>
      </c>
      <c r="I3" s="47"/>
      <c r="J3" s="47"/>
      <c r="N3" s="47">
        <v>1.2</v>
      </c>
    </row>
    <row r="4" spans="1:27" s="142" customFormat="1" ht="39.75" customHeight="1">
      <c r="A4" s="143" t="s">
        <v>444</v>
      </c>
      <c r="B4" s="52" t="s">
        <v>445</v>
      </c>
      <c r="C4" s="52" t="s">
        <v>446</v>
      </c>
      <c r="D4" s="143" t="s">
        <v>447</v>
      </c>
      <c r="E4" s="144"/>
      <c r="H4" s="145" t="s">
        <v>448</v>
      </c>
      <c r="I4" s="145" t="s">
        <v>449</v>
      </c>
      <c r="J4" s="145" t="s">
        <v>450</v>
      </c>
      <c r="K4" s="152"/>
      <c r="N4" s="145" t="s">
        <v>448</v>
      </c>
      <c r="O4" s="153" t="s">
        <v>449</v>
      </c>
      <c r="P4" s="145" t="s">
        <v>450</v>
      </c>
    </row>
    <row r="5" spans="1:27" ht="39.75" customHeight="1">
      <c r="A5" s="229"/>
      <c r="B5" s="230"/>
      <c r="C5" s="231"/>
      <c r="D5" s="232"/>
      <c r="E5" s="59">
        <v>105429</v>
      </c>
      <c r="F5" s="148">
        <v>595734.14</v>
      </c>
      <c r="G5" s="47">
        <f>104401+13602</f>
        <v>118003</v>
      </c>
      <c r="H5" s="48" t="s">
        <v>451</v>
      </c>
      <c r="I5" s="48" t="s">
        <v>452</v>
      </c>
      <c r="J5" s="49">
        <v>596221.15</v>
      </c>
      <c r="K5" s="50">
        <f>H5-A5</f>
        <v>201</v>
      </c>
      <c r="L5" s="100" t="e">
        <f>J5-#REF!</f>
        <v>#REF!</v>
      </c>
      <c r="M5" s="100">
        <v>75943</v>
      </c>
      <c r="N5" s="48" t="s">
        <v>451</v>
      </c>
      <c r="O5" s="48" t="s">
        <v>452</v>
      </c>
      <c r="P5" s="49">
        <v>643048.94999999995</v>
      </c>
      <c r="Q5" s="50">
        <f>N5-A5</f>
        <v>201</v>
      </c>
      <c r="R5" s="100" t="e">
        <f>P5-#REF!</f>
        <v>#REF!</v>
      </c>
      <c r="T5" s="47">
        <v>717759</v>
      </c>
      <c r="V5" s="101" t="s">
        <v>451</v>
      </c>
      <c r="W5" s="101" t="s">
        <v>452</v>
      </c>
      <c r="X5" s="102">
        <v>659380.53</v>
      </c>
      <c r="Y5" s="47" t="e">
        <f>#REF!-X5</f>
        <v>#REF!</v>
      </c>
      <c r="Z5" s="47">
        <f>V5-A5</f>
        <v>201</v>
      </c>
      <c r="AA5" s="100"/>
    </row>
    <row r="6" spans="1:27" ht="39.75" customHeight="1">
      <c r="A6" s="146"/>
      <c r="B6" s="146"/>
      <c r="C6" s="146"/>
      <c r="D6" s="232"/>
      <c r="E6" s="59"/>
      <c r="F6" s="100"/>
      <c r="L6" s="100"/>
      <c r="M6" s="100"/>
      <c r="N6" s="48"/>
      <c r="O6" s="48"/>
      <c r="P6" s="49"/>
      <c r="Q6" s="50"/>
      <c r="R6" s="100"/>
      <c r="V6" s="101"/>
      <c r="W6" s="101"/>
      <c r="X6" s="102"/>
    </row>
    <row r="7" spans="1:27" ht="39.75" customHeight="1">
      <c r="A7" s="52" t="s">
        <v>453</v>
      </c>
      <c r="B7" s="233"/>
      <c r="C7" s="234"/>
      <c r="D7" s="235"/>
      <c r="H7" s="150" t="str">
        <f>""</f>
        <v/>
      </c>
      <c r="I7" s="150" t="str">
        <f>""</f>
        <v/>
      </c>
      <c r="J7" s="150" t="str">
        <f>""</f>
        <v/>
      </c>
      <c r="N7" s="150" t="str">
        <f>""</f>
        <v/>
      </c>
      <c r="O7" s="154" t="str">
        <f>""</f>
        <v/>
      </c>
      <c r="P7" s="150" t="str">
        <f>""</f>
        <v/>
      </c>
      <c r="X7" s="155" t="e">
        <f>X8+#REF!+#REF!+#REF!+#REF!+#REF!+#REF!+#REF!+#REF!+#REF!+#REF!+#REF!+#REF!+#REF!+#REF!+#REF!+#REF!+#REF!+#REF!+#REF!+#REF!</f>
        <v>#REF!</v>
      </c>
      <c r="Y7" s="155" t="e">
        <f>Y8+#REF!+#REF!+#REF!+#REF!+#REF!+#REF!+#REF!+#REF!+#REF!+#REF!+#REF!+#REF!+#REF!+#REF!+#REF!+#REF!+#REF!+#REF!+#REF!+#REF!</f>
        <v>#REF!</v>
      </c>
    </row>
    <row r="8" spans="1:27" ht="19.5" customHeight="1">
      <c r="R8" s="100"/>
      <c r="V8" s="101" t="s">
        <v>454</v>
      </c>
      <c r="W8" s="101" t="s">
        <v>455</v>
      </c>
      <c r="X8" s="102">
        <v>19998</v>
      </c>
      <c r="Y8" s="47" t="e">
        <f>#REF!-X8</f>
        <v>#REF!</v>
      </c>
      <c r="Z8" s="47">
        <f>V8-A8</f>
        <v>232</v>
      </c>
    </row>
    <row r="9" spans="1:27" ht="19.5" customHeight="1">
      <c r="A9" s="45" t="s">
        <v>456</v>
      </c>
      <c r="R9" s="100"/>
      <c r="V9" s="101" t="s">
        <v>457</v>
      </c>
      <c r="W9" s="101" t="s">
        <v>458</v>
      </c>
      <c r="X9" s="102">
        <v>19998</v>
      </c>
      <c r="Y9" s="47" t="e">
        <f>#REF!-X9</f>
        <v>#REF!</v>
      </c>
      <c r="Z9" s="47" t="e">
        <f>V9-A9</f>
        <v>#VALUE!</v>
      </c>
    </row>
    <row r="10" spans="1:27" ht="19.5" customHeight="1">
      <c r="R10" s="100"/>
      <c r="V10" s="101" t="s">
        <v>459</v>
      </c>
      <c r="W10" s="101" t="s">
        <v>460</v>
      </c>
      <c r="X10" s="102">
        <v>19998</v>
      </c>
      <c r="Y10" s="47" t="e">
        <f>#REF!-X10</f>
        <v>#REF!</v>
      </c>
      <c r="Z10" s="47">
        <f>V10-A10</f>
        <v>2320301</v>
      </c>
    </row>
    <row r="11" spans="1:27" ht="19.5" customHeight="1">
      <c r="R11" s="100"/>
    </row>
    <row r="12" spans="1:27" ht="19.5" customHeight="1">
      <c r="A12" s="47"/>
      <c r="B12" s="47"/>
      <c r="C12" s="47"/>
      <c r="D12" s="47"/>
      <c r="E12" s="47"/>
      <c r="H12" s="47"/>
      <c r="I12" s="47"/>
      <c r="J12" s="47"/>
      <c r="K12" s="47"/>
      <c r="R12" s="100"/>
    </row>
    <row r="13" spans="1:27" ht="19.5" customHeight="1">
      <c r="A13" s="47"/>
      <c r="B13" s="47"/>
      <c r="C13" s="47"/>
      <c r="D13" s="47"/>
      <c r="E13" s="47"/>
      <c r="H13" s="47"/>
      <c r="I13" s="47"/>
      <c r="J13" s="47"/>
      <c r="K13" s="47"/>
      <c r="R13" s="100"/>
    </row>
    <row r="14" spans="1:27" ht="19.5" customHeight="1">
      <c r="A14" s="47"/>
      <c r="B14" s="47"/>
      <c r="C14" s="47"/>
      <c r="D14" s="47"/>
      <c r="E14" s="47"/>
      <c r="H14" s="47"/>
      <c r="I14" s="47"/>
      <c r="J14" s="47"/>
      <c r="K14" s="47"/>
      <c r="R14" s="100"/>
    </row>
    <row r="15" spans="1:27" ht="19.5" customHeight="1">
      <c r="A15" s="47"/>
      <c r="B15" s="47"/>
      <c r="C15" s="47"/>
      <c r="D15" s="47"/>
      <c r="E15" s="47"/>
      <c r="H15" s="47"/>
      <c r="I15" s="47"/>
      <c r="J15" s="47"/>
      <c r="K15" s="47"/>
      <c r="R15" s="100"/>
    </row>
    <row r="16" spans="1:27" ht="19.5" customHeight="1">
      <c r="A16" s="47"/>
      <c r="B16" s="47"/>
      <c r="C16" s="47"/>
      <c r="D16" s="47"/>
      <c r="E16" s="47"/>
      <c r="H16" s="47"/>
      <c r="I16" s="47"/>
      <c r="J16" s="47"/>
      <c r="K16" s="47"/>
      <c r="R16" s="100"/>
    </row>
    <row r="17" spans="1:18" ht="19.5" customHeight="1">
      <c r="A17" s="47"/>
      <c r="B17" s="47"/>
      <c r="C17" s="47"/>
      <c r="D17" s="47"/>
      <c r="E17" s="47"/>
      <c r="H17" s="47"/>
      <c r="I17" s="47"/>
      <c r="J17" s="47"/>
      <c r="K17" s="47"/>
      <c r="R17" s="100"/>
    </row>
    <row r="18" spans="1:18" ht="19.5" customHeight="1">
      <c r="A18" s="47"/>
      <c r="B18" s="47"/>
      <c r="C18" s="47"/>
      <c r="D18" s="47"/>
      <c r="E18" s="47"/>
      <c r="H18" s="47"/>
      <c r="I18" s="47"/>
      <c r="J18" s="47"/>
      <c r="K18" s="47"/>
      <c r="R18" s="100"/>
    </row>
    <row r="19" spans="1:18" ht="19.5" customHeight="1">
      <c r="A19" s="47"/>
      <c r="B19" s="47"/>
      <c r="C19" s="47"/>
      <c r="D19" s="47"/>
      <c r="E19" s="47"/>
      <c r="H19" s="47"/>
      <c r="I19" s="47"/>
      <c r="J19" s="47"/>
      <c r="K19" s="47"/>
      <c r="R19" s="100"/>
    </row>
    <row r="20" spans="1:18" ht="19.5" customHeight="1">
      <c r="A20" s="47"/>
      <c r="B20" s="47"/>
      <c r="C20" s="47"/>
      <c r="D20" s="47"/>
      <c r="E20" s="47"/>
      <c r="H20" s="47"/>
      <c r="I20" s="47"/>
      <c r="J20" s="47"/>
      <c r="K20" s="47"/>
      <c r="R20" s="100"/>
    </row>
    <row r="21" spans="1:18" ht="19.5" customHeight="1">
      <c r="A21" s="47"/>
      <c r="B21" s="47"/>
      <c r="C21" s="47"/>
      <c r="D21" s="47"/>
      <c r="E21" s="47"/>
      <c r="H21" s="47"/>
      <c r="I21" s="47"/>
      <c r="J21" s="47"/>
      <c r="K21" s="47"/>
      <c r="R21" s="100"/>
    </row>
    <row r="22" spans="1:18" ht="19.5" customHeight="1">
      <c r="A22" s="47"/>
      <c r="B22" s="47"/>
      <c r="C22" s="47"/>
      <c r="D22" s="47"/>
      <c r="E22" s="47"/>
      <c r="H22" s="47"/>
      <c r="I22" s="47"/>
      <c r="J22" s="47"/>
      <c r="K22" s="47"/>
      <c r="R22" s="100"/>
    </row>
    <row r="23" spans="1:18" ht="19.5" customHeight="1">
      <c r="A23" s="47"/>
      <c r="B23" s="47"/>
      <c r="C23" s="47"/>
      <c r="D23" s="47"/>
      <c r="E23" s="47"/>
      <c r="H23" s="47"/>
      <c r="I23" s="47"/>
      <c r="J23" s="47"/>
      <c r="K23" s="47"/>
      <c r="R23" s="100"/>
    </row>
  </sheetData>
  <mergeCells count="1">
    <mergeCell ref="A2:D2"/>
  </mergeCells>
  <phoneticPr fontId="35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O21" sqref="O21"/>
    </sheetView>
  </sheetViews>
  <sheetFormatPr defaultRowHeight="13.5"/>
  <cols>
    <col min="1" max="1" width="20.375" bestFit="1" customWidth="1"/>
    <col min="2" max="3" width="5.75" bestFit="1" customWidth="1"/>
    <col min="4" max="4" width="7.75" bestFit="1" customWidth="1"/>
    <col min="5" max="5" width="21.625" customWidth="1"/>
    <col min="6" max="6" width="11.875" bestFit="1" customWidth="1"/>
    <col min="7" max="7" width="14.125" bestFit="1" customWidth="1"/>
  </cols>
  <sheetData>
    <row r="1" spans="1:7" ht="30.75" customHeight="1">
      <c r="A1" s="29" t="s">
        <v>814</v>
      </c>
    </row>
    <row r="2" spans="1:7" ht="22.5">
      <c r="A2" s="361" t="s">
        <v>845</v>
      </c>
      <c r="B2" s="361"/>
      <c r="C2" s="361"/>
      <c r="D2" s="361"/>
      <c r="E2" s="361"/>
      <c r="F2" s="361"/>
      <c r="G2" s="361"/>
    </row>
    <row r="3" spans="1:7" ht="22.5">
      <c r="A3" s="304"/>
      <c r="B3" s="305"/>
      <c r="C3" s="306"/>
      <c r="D3" s="306"/>
      <c r="E3" s="306"/>
      <c r="F3" s="306"/>
      <c r="G3" s="307" t="s">
        <v>2</v>
      </c>
    </row>
    <row r="4" spans="1:7" ht="23.25" customHeight="1">
      <c r="A4" s="330" t="s">
        <v>463</v>
      </c>
      <c r="B4" s="330" t="s">
        <v>809</v>
      </c>
      <c r="C4" s="332" t="s">
        <v>73</v>
      </c>
      <c r="D4" s="334"/>
      <c r="E4" s="335"/>
      <c r="F4" s="332" t="s">
        <v>810</v>
      </c>
      <c r="G4" s="332" t="s">
        <v>811</v>
      </c>
    </row>
    <row r="5" spans="1:7" ht="25.5" customHeight="1">
      <c r="A5" s="331"/>
      <c r="B5" s="331"/>
      <c r="C5" s="333"/>
      <c r="D5" s="309" t="s">
        <v>464</v>
      </c>
      <c r="E5" s="309" t="s">
        <v>812</v>
      </c>
      <c r="F5" s="333"/>
      <c r="G5" s="333"/>
    </row>
    <row r="6" spans="1:7" ht="28.5" customHeight="1">
      <c r="A6" s="308" t="s">
        <v>73</v>
      </c>
      <c r="B6" s="310"/>
      <c r="C6" s="311"/>
      <c r="D6" s="311"/>
      <c r="E6" s="311"/>
      <c r="F6" s="311"/>
      <c r="G6" s="311"/>
    </row>
    <row r="7" spans="1:7" ht="15.95" customHeight="1">
      <c r="A7" s="312"/>
      <c r="B7" s="310"/>
      <c r="C7" s="311"/>
      <c r="D7" s="311"/>
      <c r="E7" s="311"/>
      <c r="F7" s="311"/>
      <c r="G7" s="311"/>
    </row>
    <row r="8" spans="1:7" ht="15.95" customHeight="1">
      <c r="A8" s="312"/>
      <c r="B8" s="310"/>
      <c r="C8" s="311"/>
      <c r="D8" s="311"/>
      <c r="E8" s="311"/>
      <c r="F8" s="311"/>
      <c r="G8" s="311"/>
    </row>
    <row r="9" spans="1:7" ht="15.95" customHeight="1">
      <c r="A9" s="312"/>
      <c r="B9" s="310"/>
      <c r="C9" s="311"/>
      <c r="D9" s="311"/>
      <c r="E9" s="311"/>
      <c r="F9" s="311"/>
      <c r="G9" s="311"/>
    </row>
    <row r="10" spans="1:7" ht="15.95" customHeight="1">
      <c r="A10" s="312"/>
      <c r="B10" s="310"/>
      <c r="C10" s="311"/>
      <c r="D10" s="311"/>
      <c r="E10" s="311"/>
      <c r="F10" s="311"/>
      <c r="G10" s="311"/>
    </row>
    <row r="11" spans="1:7" ht="15.95" customHeight="1">
      <c r="A11" s="312"/>
      <c r="B11" s="310"/>
      <c r="C11" s="311"/>
      <c r="D11" s="311"/>
      <c r="E11" s="311"/>
      <c r="F11" s="311"/>
      <c r="G11" s="311"/>
    </row>
    <row r="12" spans="1:7">
      <c r="A12" s="303" t="s">
        <v>813</v>
      </c>
      <c r="B12" s="303"/>
      <c r="C12" s="303"/>
      <c r="D12" s="303"/>
      <c r="E12" s="303"/>
      <c r="F12" s="303"/>
      <c r="G12" s="303"/>
    </row>
  </sheetData>
  <mergeCells count="7">
    <mergeCell ref="A2:G2"/>
    <mergeCell ref="A4:A5"/>
    <mergeCell ref="B4:B5"/>
    <mergeCell ref="C4:C5"/>
    <mergeCell ref="D4:E4"/>
    <mergeCell ref="F4:F5"/>
    <mergeCell ref="G4:G5"/>
  </mergeCells>
  <phoneticPr fontId="3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4"/>
  </sheetPr>
  <dimension ref="A1:F22"/>
  <sheetViews>
    <sheetView workbookViewId="0">
      <selection activeCell="G7" sqref="G7"/>
    </sheetView>
  </sheetViews>
  <sheetFormatPr defaultColWidth="0" defaultRowHeight="15.75"/>
  <cols>
    <col min="1" max="1" width="21.25" style="127" customWidth="1"/>
    <col min="2" max="2" width="45.125" style="127" customWidth="1"/>
    <col min="3" max="3" width="15.25" style="127" customWidth="1"/>
    <col min="4" max="4" width="8" style="127" customWidth="1"/>
    <col min="5" max="5" width="8.5" style="127" hidden="1" customWidth="1"/>
    <col min="6" max="6" width="7.875" style="127" hidden="1" customWidth="1"/>
    <col min="7" max="254" width="7.875" style="127" customWidth="1"/>
    <col min="255" max="255" width="35.75" style="127" customWidth="1"/>
    <col min="256" max="16384" width="0" style="127" hidden="1"/>
  </cols>
  <sheetData>
    <row r="1" spans="1:4" ht="27" customHeight="1">
      <c r="A1" s="128" t="s">
        <v>815</v>
      </c>
      <c r="C1" s="129"/>
    </row>
    <row r="2" spans="1:4" ht="39.950000000000003" customHeight="1">
      <c r="A2" s="336" t="s">
        <v>461</v>
      </c>
      <c r="B2" s="336"/>
      <c r="C2" s="336"/>
    </row>
    <row r="3" spans="1:4" s="123" customFormat="1" ht="15">
      <c r="B3" s="132"/>
      <c r="C3" s="219" t="s">
        <v>443</v>
      </c>
    </row>
    <row r="4" spans="1:4" s="124" customFormat="1" ht="42.75" customHeight="1">
      <c r="A4" s="134" t="s">
        <v>462</v>
      </c>
      <c r="B4" s="134" t="s">
        <v>463</v>
      </c>
      <c r="C4" s="135" t="s">
        <v>464</v>
      </c>
      <c r="D4" s="136"/>
    </row>
    <row r="5" spans="1:4" s="125" customFormat="1" ht="24" customHeight="1">
      <c r="A5" s="220"/>
      <c r="B5" s="220"/>
      <c r="C5" s="221"/>
    </row>
    <row r="6" spans="1:4" s="123" customFormat="1" ht="24" customHeight="1">
      <c r="A6" s="222"/>
      <c r="B6" s="222"/>
      <c r="C6" s="221"/>
    </row>
    <row r="7" spans="1:4" s="123" customFormat="1" ht="24" customHeight="1">
      <c r="A7" s="222"/>
      <c r="B7" s="222"/>
      <c r="C7" s="221"/>
    </row>
    <row r="8" spans="1:4" s="126" customFormat="1" ht="24" customHeight="1">
      <c r="A8" s="222"/>
      <c r="B8" s="222"/>
      <c r="C8" s="221"/>
    </row>
    <row r="9" spans="1:4" ht="24" customHeight="1">
      <c r="A9" s="222"/>
      <c r="B9" s="222"/>
      <c r="C9" s="221"/>
    </row>
    <row r="10" spans="1:4" ht="24" customHeight="1">
      <c r="A10" s="223"/>
      <c r="B10" s="223"/>
      <c r="C10" s="221"/>
    </row>
    <row r="11" spans="1:4" ht="23.25" customHeight="1">
      <c r="A11" s="223"/>
      <c r="B11" s="224"/>
      <c r="C11" s="221"/>
    </row>
    <row r="12" spans="1:4" ht="24" customHeight="1">
      <c r="A12" s="225"/>
      <c r="B12" s="225"/>
      <c r="C12" s="221"/>
    </row>
    <row r="13" spans="1:4" ht="24" customHeight="1">
      <c r="A13" s="223"/>
      <c r="B13" s="223"/>
      <c r="C13" s="221"/>
    </row>
    <row r="14" spans="1:4" ht="24" customHeight="1">
      <c r="A14" s="223"/>
      <c r="B14" s="223"/>
      <c r="C14" s="221"/>
    </row>
    <row r="15" spans="1:4" ht="24" customHeight="1">
      <c r="A15" s="223"/>
      <c r="B15" s="223"/>
      <c r="C15" s="221"/>
    </row>
    <row r="16" spans="1:4" ht="24" customHeight="1">
      <c r="A16" s="222"/>
      <c r="B16" s="222"/>
      <c r="C16" s="221"/>
    </row>
    <row r="17" spans="1:3" ht="24" customHeight="1">
      <c r="A17" s="222"/>
      <c r="B17" s="222"/>
      <c r="C17" s="221"/>
    </row>
    <row r="18" spans="1:3" ht="24" customHeight="1">
      <c r="A18" s="222"/>
      <c r="B18" s="222"/>
      <c r="C18" s="221"/>
    </row>
    <row r="19" spans="1:3" ht="24" customHeight="1">
      <c r="A19" s="226"/>
      <c r="B19" s="227"/>
      <c r="C19" s="227"/>
    </row>
    <row r="20" spans="1:3" ht="24" customHeight="1">
      <c r="A20" s="226"/>
      <c r="B20" s="227"/>
      <c r="C20" s="227"/>
    </row>
    <row r="21" spans="1:3" ht="24" customHeight="1">
      <c r="A21" s="226"/>
      <c r="B21" s="122"/>
      <c r="C21" s="228"/>
    </row>
    <row r="22" spans="1:3">
      <c r="A22" s="337" t="s">
        <v>456</v>
      </c>
      <c r="B22" s="337"/>
      <c r="C22" s="337"/>
    </row>
  </sheetData>
  <mergeCells count="2">
    <mergeCell ref="A2:C2"/>
    <mergeCell ref="A22:C22"/>
  </mergeCells>
  <phoneticPr fontId="35" type="noConversion"/>
  <printOptions horizontalCentered="1"/>
  <pageMargins left="0.78680555555555598" right="0.74791666666666701" top="1.18055555555556" bottom="0.98402777777777795" header="0.51180555555555596" footer="0.51180555555555596"/>
  <pageSetup paperSize="9" firstPageNumber="4294963191" orientation="portrait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45"/>
  </sheetPr>
  <dimension ref="A1:B45"/>
  <sheetViews>
    <sheetView workbookViewId="0"/>
  </sheetViews>
  <sheetFormatPr defaultColWidth="9" defaultRowHeight="15.75"/>
  <cols>
    <col min="1" max="1" width="50.5" style="105" customWidth="1"/>
    <col min="2" max="2" width="16.375" style="106" customWidth="1"/>
    <col min="3" max="3" width="12" style="105" customWidth="1"/>
    <col min="4" max="16384" width="9" style="105"/>
  </cols>
  <sheetData>
    <row r="1" spans="1:2" ht="26.25" customHeight="1">
      <c r="A1" s="103" t="s">
        <v>816</v>
      </c>
    </row>
    <row r="2" spans="1:2" ht="24.75" customHeight="1">
      <c r="A2" s="324" t="s">
        <v>465</v>
      </c>
      <c r="B2" s="324"/>
    </row>
    <row r="3" spans="1:2" s="103" customFormat="1" ht="24" customHeight="1">
      <c r="B3" s="107" t="s">
        <v>47</v>
      </c>
    </row>
    <row r="4" spans="1:2" s="104" customFormat="1" ht="53.25" customHeight="1">
      <c r="A4" s="175" t="s">
        <v>48</v>
      </c>
      <c r="B4" s="109" t="s">
        <v>49</v>
      </c>
    </row>
    <row r="5" spans="1:2" s="174" customFormat="1" ht="18.75" customHeight="1">
      <c r="A5" s="212" t="s">
        <v>466</v>
      </c>
      <c r="B5" s="282"/>
    </row>
    <row r="6" spans="1:2" s="174" customFormat="1" ht="18.75" customHeight="1">
      <c r="A6" s="212" t="s">
        <v>467</v>
      </c>
      <c r="B6" s="282"/>
    </row>
    <row r="7" spans="1:2" s="174" customFormat="1" ht="18.75" customHeight="1">
      <c r="A7" s="212" t="s">
        <v>468</v>
      </c>
      <c r="B7" s="282"/>
    </row>
    <row r="8" spans="1:2" s="103" customFormat="1" ht="18.75" customHeight="1">
      <c r="A8" s="213" t="s">
        <v>469</v>
      </c>
      <c r="B8" s="282"/>
    </row>
    <row r="9" spans="1:2" s="104" customFormat="1" ht="18.75" customHeight="1">
      <c r="A9" s="213" t="s">
        <v>470</v>
      </c>
      <c r="B9" s="282"/>
    </row>
    <row r="10" spans="1:2" ht="18.75" customHeight="1">
      <c r="A10" s="212" t="s">
        <v>471</v>
      </c>
      <c r="B10" s="282"/>
    </row>
    <row r="11" spans="1:2" ht="18.75" customHeight="1">
      <c r="A11" s="212" t="s">
        <v>472</v>
      </c>
      <c r="B11" s="282"/>
    </row>
    <row r="12" spans="1:2" ht="18.75" customHeight="1">
      <c r="A12" s="212" t="s">
        <v>473</v>
      </c>
      <c r="B12" s="282"/>
    </row>
    <row r="13" spans="1:2" ht="18.75" customHeight="1">
      <c r="A13" s="212" t="s">
        <v>474</v>
      </c>
      <c r="B13" s="282"/>
    </row>
    <row r="14" spans="1:2" ht="18.75" customHeight="1">
      <c r="A14" s="212" t="s">
        <v>475</v>
      </c>
      <c r="B14" s="282"/>
    </row>
    <row r="15" spans="1:2" ht="18.75" customHeight="1">
      <c r="A15" s="212" t="s">
        <v>476</v>
      </c>
      <c r="B15" s="283">
        <v>350</v>
      </c>
    </row>
    <row r="16" spans="1:2" ht="18.75" customHeight="1">
      <c r="A16" s="212" t="s">
        <v>477</v>
      </c>
      <c r="B16" s="283">
        <v>69000</v>
      </c>
    </row>
    <row r="17" spans="1:2" ht="18.75" customHeight="1">
      <c r="A17" s="212" t="s">
        <v>478</v>
      </c>
      <c r="B17" s="282"/>
    </row>
    <row r="18" spans="1:2" ht="18.75" customHeight="1">
      <c r="A18" s="212" t="s">
        <v>479</v>
      </c>
      <c r="B18" s="282"/>
    </row>
    <row r="19" spans="1:2" ht="18.75" customHeight="1">
      <c r="A19" s="212" t="s">
        <v>480</v>
      </c>
      <c r="B19" s="282"/>
    </row>
    <row r="20" spans="1:2" ht="18.75" customHeight="1">
      <c r="A20" s="212" t="s">
        <v>481</v>
      </c>
      <c r="B20" s="282"/>
    </row>
    <row r="21" spans="1:2" ht="18.75" customHeight="1">
      <c r="A21" s="212" t="s">
        <v>482</v>
      </c>
      <c r="B21" s="282"/>
    </row>
    <row r="22" spans="1:2" ht="18.75" customHeight="1">
      <c r="A22" s="212" t="s">
        <v>483</v>
      </c>
      <c r="B22" s="282">
        <v>550</v>
      </c>
    </row>
    <row r="23" spans="1:2" ht="18.75" customHeight="1">
      <c r="A23" s="214" t="s">
        <v>484</v>
      </c>
      <c r="B23" s="282">
        <v>2100</v>
      </c>
    </row>
    <row r="24" spans="1:2" ht="18.75" customHeight="1">
      <c r="A24" s="214" t="s">
        <v>485</v>
      </c>
      <c r="B24" s="218"/>
    </row>
    <row r="25" spans="1:2" ht="18.75" customHeight="1">
      <c r="A25" s="215" t="s">
        <v>486</v>
      </c>
      <c r="B25" s="218"/>
    </row>
    <row r="26" spans="1:2" ht="18.75" customHeight="1">
      <c r="A26" s="215" t="s">
        <v>487</v>
      </c>
      <c r="B26" s="218"/>
    </row>
    <row r="27" spans="1:2" ht="18.75" customHeight="1">
      <c r="A27" s="215" t="s">
        <v>488</v>
      </c>
      <c r="B27" s="218"/>
    </row>
    <row r="28" spans="1:2" ht="18.75" customHeight="1">
      <c r="A28" s="216" t="s">
        <v>489</v>
      </c>
      <c r="B28" s="218"/>
    </row>
    <row r="29" spans="1:2" ht="18.75" customHeight="1">
      <c r="A29" s="216" t="s">
        <v>490</v>
      </c>
      <c r="B29" s="218"/>
    </row>
    <row r="30" spans="1:2" ht="18.75" customHeight="1">
      <c r="A30" s="214" t="s">
        <v>491</v>
      </c>
      <c r="B30" s="218"/>
    </row>
    <row r="31" spans="1:2" ht="18.75" customHeight="1">
      <c r="A31" s="214" t="s">
        <v>492</v>
      </c>
      <c r="B31" s="218">
        <v>8000</v>
      </c>
    </row>
    <row r="32" spans="1:2" ht="18.75" customHeight="1">
      <c r="A32" s="214" t="s">
        <v>493</v>
      </c>
      <c r="B32" s="218"/>
    </row>
    <row r="33" spans="1:2" ht="18.75" customHeight="1">
      <c r="A33" s="214" t="s">
        <v>494</v>
      </c>
      <c r="B33" s="218"/>
    </row>
    <row r="34" spans="1:2" ht="18.75" customHeight="1">
      <c r="A34" s="217" t="s">
        <v>495</v>
      </c>
      <c r="B34" s="218">
        <f>B15+B16+B22+B23+B31</f>
        <v>80000</v>
      </c>
    </row>
    <row r="35" spans="1:2" ht="18.75" customHeight="1">
      <c r="A35" s="217" t="s">
        <v>496</v>
      </c>
      <c r="B35" s="218"/>
    </row>
    <row r="36" spans="1:2" ht="18.75" customHeight="1">
      <c r="A36" s="217" t="s">
        <v>32</v>
      </c>
      <c r="B36" s="218">
        <f>B37++B41+B42+B43+B44</f>
        <v>17092.89</v>
      </c>
    </row>
    <row r="37" spans="1:2" ht="18.75" customHeight="1">
      <c r="A37" s="217" t="s">
        <v>497</v>
      </c>
      <c r="B37" s="218">
        <f>B38+B39+B40</f>
        <v>1900.89</v>
      </c>
    </row>
    <row r="38" spans="1:2" ht="18.75" customHeight="1">
      <c r="A38" s="217" t="s">
        <v>498</v>
      </c>
      <c r="B38" s="218">
        <v>857</v>
      </c>
    </row>
    <row r="39" spans="1:2" ht="18.75" customHeight="1">
      <c r="A39" s="217" t="s">
        <v>499</v>
      </c>
      <c r="B39" s="218">
        <v>478.46</v>
      </c>
    </row>
    <row r="40" spans="1:2" ht="18.75" customHeight="1">
      <c r="A40" s="217" t="s">
        <v>500</v>
      </c>
      <c r="B40" s="218">
        <v>565.42999999999995</v>
      </c>
    </row>
    <row r="41" spans="1:2" ht="18.75" customHeight="1">
      <c r="A41" s="217" t="s">
        <v>501</v>
      </c>
      <c r="B41" s="218"/>
    </row>
    <row r="42" spans="1:2" ht="18.75" customHeight="1">
      <c r="A42" s="217" t="s">
        <v>502</v>
      </c>
      <c r="B42" s="218"/>
    </row>
    <row r="43" spans="1:2" ht="18.75" customHeight="1">
      <c r="A43" s="217" t="s">
        <v>503</v>
      </c>
      <c r="B43" s="218">
        <v>15192</v>
      </c>
    </row>
    <row r="44" spans="1:2" ht="18.75" customHeight="1">
      <c r="A44" s="217" t="s">
        <v>504</v>
      </c>
      <c r="B44" s="218"/>
    </row>
    <row r="45" spans="1:2" ht="18.75" customHeight="1">
      <c r="A45" s="217" t="s">
        <v>495</v>
      </c>
      <c r="B45" s="218">
        <f>B34+B35+B36</f>
        <v>97092.89</v>
      </c>
    </row>
  </sheetData>
  <mergeCells count="1">
    <mergeCell ref="A2:B2"/>
  </mergeCells>
  <phoneticPr fontId="35" type="noConversion"/>
  <printOptions horizontalCentered="1"/>
  <pageMargins left="0.90486111111111101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45"/>
  </sheetPr>
  <dimension ref="A1:B34"/>
  <sheetViews>
    <sheetView workbookViewId="0"/>
  </sheetViews>
  <sheetFormatPr defaultColWidth="7" defaultRowHeight="15"/>
  <cols>
    <col min="1" max="1" width="45" style="45" customWidth="1"/>
    <col min="2" max="2" width="29.625" style="46" customWidth="1"/>
    <col min="3" max="3" width="12.75" style="47" customWidth="1"/>
    <col min="4" max="16384" width="7" style="47"/>
  </cols>
  <sheetData>
    <row r="1" spans="1:2" ht="29.25" customHeight="1">
      <c r="A1" s="29" t="s">
        <v>817</v>
      </c>
    </row>
    <row r="2" spans="1:2" ht="28.5" customHeight="1">
      <c r="A2" s="321" t="s">
        <v>505</v>
      </c>
      <c r="B2" s="322"/>
    </row>
    <row r="3" spans="1:2" s="41" customFormat="1" ht="21.75" customHeight="1">
      <c r="A3" s="45"/>
      <c r="B3" s="167" t="s">
        <v>47</v>
      </c>
    </row>
    <row r="4" spans="1:2" s="41" customFormat="1" ht="26.25" customHeight="1">
      <c r="A4" s="143" t="s">
        <v>48</v>
      </c>
      <c r="B4" s="54" t="s">
        <v>49</v>
      </c>
    </row>
    <row r="5" spans="1:2" s="45" customFormat="1" ht="25.5" customHeight="1">
      <c r="A5" s="168" t="s">
        <v>506</v>
      </c>
      <c r="B5" s="279">
        <v>13</v>
      </c>
    </row>
    <row r="6" spans="1:2" s="45" customFormat="1" ht="25.5" customHeight="1">
      <c r="A6" s="208" t="s">
        <v>507</v>
      </c>
      <c r="B6" s="284">
        <v>13</v>
      </c>
    </row>
    <row r="7" spans="1:2" s="45" customFormat="1" ht="25.5" customHeight="1">
      <c r="A7" s="168" t="s">
        <v>508</v>
      </c>
      <c r="B7" s="279">
        <v>7400</v>
      </c>
    </row>
    <row r="8" spans="1:2" s="45" customFormat="1" ht="25.5" customHeight="1">
      <c r="A8" s="208" t="s">
        <v>509</v>
      </c>
      <c r="B8" s="284">
        <v>7400</v>
      </c>
    </row>
    <row r="9" spans="1:2" s="45" customFormat="1" ht="25.5" customHeight="1">
      <c r="A9" s="168" t="s">
        <v>510</v>
      </c>
      <c r="B9" s="285">
        <v>10265.915176</v>
      </c>
    </row>
    <row r="10" spans="1:2" s="41" customFormat="1" ht="25.5" customHeight="1">
      <c r="A10" s="71" t="s">
        <v>511</v>
      </c>
      <c r="B10" s="284">
        <v>7766.3151760000001</v>
      </c>
    </row>
    <row r="11" spans="1:2" s="41" customFormat="1" ht="25.5" customHeight="1">
      <c r="A11" s="209" t="s">
        <v>512</v>
      </c>
      <c r="B11" s="284">
        <v>2449.6</v>
      </c>
    </row>
    <row r="12" spans="1:2" s="41" customFormat="1" ht="25.5" customHeight="1">
      <c r="A12" s="209" t="s">
        <v>513</v>
      </c>
      <c r="B12" s="284">
        <v>50</v>
      </c>
    </row>
    <row r="13" spans="1:2" s="41" customFormat="1" ht="25.5" customHeight="1">
      <c r="A13" s="210" t="s">
        <v>514</v>
      </c>
      <c r="B13" s="285">
        <v>657.79746699999998</v>
      </c>
    </row>
    <row r="14" spans="1:2" s="41" customFormat="1" ht="25.5" customHeight="1">
      <c r="A14" s="208" t="s">
        <v>515</v>
      </c>
      <c r="B14" s="286">
        <v>657.79746699999998</v>
      </c>
    </row>
    <row r="15" spans="1:2" s="41" customFormat="1" ht="25.5" customHeight="1">
      <c r="A15" s="168" t="s">
        <v>516</v>
      </c>
      <c r="B15" s="279">
        <v>11290.007357</v>
      </c>
    </row>
    <row r="16" spans="1:2" s="41" customFormat="1" ht="25.5" customHeight="1">
      <c r="A16" s="208" t="s">
        <v>517</v>
      </c>
      <c r="B16" s="286">
        <v>10514.919714</v>
      </c>
    </row>
    <row r="17" spans="1:2" s="41" customFormat="1" ht="25.5" customHeight="1">
      <c r="A17" s="208" t="s">
        <v>518</v>
      </c>
      <c r="B17" s="284">
        <v>775.08764299999996</v>
      </c>
    </row>
    <row r="18" spans="1:2" s="41" customFormat="1" ht="25.5" customHeight="1">
      <c r="A18" s="168" t="s">
        <v>519</v>
      </c>
      <c r="B18" s="285">
        <v>14950</v>
      </c>
    </row>
    <row r="19" spans="1:2" s="41" customFormat="1" ht="25.5" customHeight="1">
      <c r="A19" s="209" t="s">
        <v>520</v>
      </c>
      <c r="B19" s="284">
        <v>14950</v>
      </c>
    </row>
    <row r="20" spans="1:2" ht="25.5" customHeight="1">
      <c r="A20" s="211" t="s">
        <v>521</v>
      </c>
      <c r="B20" s="279">
        <v>80.17</v>
      </c>
    </row>
    <row r="21" spans="1:2" ht="25.5" customHeight="1">
      <c r="A21" s="147" t="s">
        <v>522</v>
      </c>
      <c r="B21" s="286">
        <v>80.17</v>
      </c>
    </row>
    <row r="22" spans="1:2" ht="25.5" customHeight="1">
      <c r="A22" s="56" t="s">
        <v>523</v>
      </c>
      <c r="B22" s="279">
        <f>B20+B18+B15+B13+B9+B7+B5</f>
        <v>44656.89</v>
      </c>
    </row>
    <row r="23" spans="1:2" ht="25.5" customHeight="1">
      <c r="A23" s="147" t="s">
        <v>409</v>
      </c>
      <c r="B23" s="286">
        <v>400</v>
      </c>
    </row>
    <row r="24" spans="1:2" ht="25.5" customHeight="1">
      <c r="A24" s="147" t="s">
        <v>524</v>
      </c>
      <c r="B24" s="286">
        <v>400</v>
      </c>
    </row>
    <row r="25" spans="1:2" ht="25.5" customHeight="1">
      <c r="A25" s="147" t="s">
        <v>405</v>
      </c>
      <c r="B25" s="286">
        <v>52036</v>
      </c>
    </row>
    <row r="26" spans="1:2" ht="25.5" customHeight="1">
      <c r="A26" s="147" t="s">
        <v>525</v>
      </c>
      <c r="B26" s="286">
        <v>52036</v>
      </c>
    </row>
    <row r="27" spans="1:2" ht="25.5" customHeight="1">
      <c r="A27" s="56" t="s">
        <v>526</v>
      </c>
      <c r="B27" s="279">
        <f>B22+B23+B25</f>
        <v>97092.89</v>
      </c>
    </row>
    <row r="28" spans="1:2" ht="19.5" customHeight="1"/>
    <row r="29" spans="1:2" ht="19.5" customHeight="1"/>
    <row r="30" spans="1:2" ht="19.5" customHeight="1"/>
    <row r="31" spans="1:2" ht="19.5" customHeight="1"/>
    <row r="32" spans="1:2" ht="19.5" customHeight="1"/>
    <row r="33" ht="19.5" customHeight="1"/>
    <row r="34" ht="19.5" customHeight="1"/>
  </sheetData>
  <mergeCells count="1">
    <mergeCell ref="A2:B2"/>
  </mergeCells>
  <phoneticPr fontId="3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  <ignoredErrors>
    <ignoredError sqref="B27 B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15</vt:i4>
      </vt:variant>
    </vt:vector>
  </HeadingPairs>
  <TitlesOfParts>
    <vt:vector size="43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附表1-22</vt:lpstr>
      <vt:lpstr>附表1-23</vt:lpstr>
      <vt:lpstr>附表1-24</vt:lpstr>
      <vt:lpstr>附表1-25</vt:lpstr>
      <vt:lpstr>附表1-26</vt:lpstr>
      <vt:lpstr>附表1-27</vt:lpstr>
      <vt:lpstr>附表1-28</vt:lpstr>
      <vt:lpstr>'附表1-1'!Print_Area</vt:lpstr>
      <vt:lpstr>'附表1-10'!Print_Area</vt:lpstr>
      <vt:lpstr>'附表1-15'!Print_Area</vt:lpstr>
      <vt:lpstr>'附表1-19'!Print_Area</vt:lpstr>
      <vt:lpstr>'附表1-3'!Print_Area</vt:lpstr>
      <vt:lpstr>'附表1-5'!Print_Area</vt:lpstr>
      <vt:lpstr>'附表1-7'!Print_Area</vt:lpstr>
      <vt:lpstr>'附表1-13'!Print_Titles</vt:lpstr>
      <vt:lpstr>'附表1-15'!Print_Titles</vt:lpstr>
      <vt:lpstr>'附表1-18'!Print_Titles</vt:lpstr>
      <vt:lpstr>'附表1-19'!Print_Titles</vt:lpstr>
      <vt:lpstr>'附表1-3'!Print_Titles</vt:lpstr>
      <vt:lpstr>'附表1-4'!Print_Titles</vt:lpstr>
      <vt:lpstr>'附表1-5'!Print_Titles</vt:lpstr>
      <vt:lpstr>'附表1-8'!Print_Titles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2024-01-26T08:00:00Z</cp:lastPrinted>
  <dcterms:created xsi:type="dcterms:W3CDTF">2006-09-16T00:00:00Z</dcterms:created>
  <dcterms:modified xsi:type="dcterms:W3CDTF">2025-02-08T02:14:54Z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07940C3436154CFF87C4BA1A5095F9DA</vt:lpwstr>
  </property>
</Properties>
</file>